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-BATIMENTS PUBLICS\CRE-UNITE RECUPERATION BALNEOTHERAPIE\08-DCE\Z-RENDU-INDICE 00-AAMMJJ\Pièces ecrites\CDPGF\"/>
    </mc:Choice>
  </mc:AlternateContent>
  <xr:revisionPtr revIDLastSave="0" documentId="8_{F5ECFD37-053B-4C47-9521-4BFF195B65DB}" xr6:coauthVersionLast="40" xr6:coauthVersionMax="40" xr10:uidLastSave="{00000000-0000-0000-0000-000000000000}"/>
  <bookViews>
    <workbookView xWindow="-105" yWindow="-105" windowWidth="38625" windowHeight="21225" xr2:uid="{2B6E74DE-DCA6-4C43-8DF5-FC3D3110ED10}"/>
  </bookViews>
  <sheets>
    <sheet name="RECAP" sheetId="23" r:id="rId1"/>
    <sheet name="LOT 1.1 GO" sheetId="57" r:id="rId2"/>
    <sheet name="LOT 1.2 VRD" sheetId="58" r:id="rId3"/>
    <sheet name="LOT 1.3 CC - Brise vue " sheetId="59" r:id="rId4"/>
    <sheet name="LOT 1.4 Etanchéité" sheetId="50" r:id="rId5"/>
    <sheet name="Lot 1.5 CES" sheetId="60" r:id="rId6"/>
    <sheet name="PB" sheetId="56" r:id="rId7"/>
  </sheets>
  <externalReferences>
    <externalReference r:id="rId8"/>
    <externalReference r:id="rId9"/>
  </externalReferences>
  <definedNames>
    <definedName name="_2Excel_BuiltIn_Print_Area_2_1" localSheetId="1">#REF!</definedName>
    <definedName name="_2Excel_BuiltIn_Print_Area_2_1" localSheetId="2">#REF!</definedName>
    <definedName name="_2Excel_BuiltIn_Print_Area_2_1" localSheetId="3">#REF!</definedName>
    <definedName name="_2Excel_BuiltIn_Print_Area_2_1" localSheetId="5">#REF!</definedName>
    <definedName name="_2Excel_BuiltIn_Print_Area_2_1" localSheetId="0">#REF!</definedName>
    <definedName name="_2Excel_BuiltIn_Print_Area_2_1">#REF!</definedName>
    <definedName name="_Toc19806112" localSheetId="1">'LOT 1.1 GO'!#REF!</definedName>
    <definedName name="Excel_BuiltIn_Print_Area_1_1_1" localSheetId="1">#REF!</definedName>
    <definedName name="Excel_BuiltIn_Print_Area_1_1_1" localSheetId="2">#REF!</definedName>
    <definedName name="Excel_BuiltIn_Print_Area_1_1_1" localSheetId="3">#REF!</definedName>
    <definedName name="Excel_BuiltIn_Print_Area_1_1_1" localSheetId="5">#REF!</definedName>
    <definedName name="Excel_BuiltIn_Print_Area_1_1_1" localSheetId="0">#REF!</definedName>
    <definedName name="Excel_BuiltIn_Print_Area_1_1_1">#REF!</definedName>
    <definedName name="Excel_BuiltIn_Print_Area_1_1_1_1" localSheetId="5">#REF!</definedName>
    <definedName name="Excel_BuiltIn_Print_Area_1_1_1_1" localSheetId="0">#REF!</definedName>
    <definedName name="Excel_BuiltIn_Print_Area_1_1_1_1">#REF!</definedName>
    <definedName name="Excel_BuiltIn_Print_Area_1_1_10" localSheetId="5">#REF!</definedName>
    <definedName name="Excel_BuiltIn_Print_Area_1_1_10">#REF!</definedName>
    <definedName name="Excel_BuiltIn_Print_Area_1_1_13" localSheetId="5">#REF!</definedName>
    <definedName name="Excel_BuiltIn_Print_Area_1_1_13">#REF!</definedName>
    <definedName name="Excel_BuiltIn_Print_Area_1_1_14" localSheetId="5">#REF!</definedName>
    <definedName name="Excel_BuiltIn_Print_Area_1_1_14">#REF!</definedName>
    <definedName name="Excel_BuiltIn_Print_Area_1_1_3" localSheetId="5">#REF!</definedName>
    <definedName name="Excel_BuiltIn_Print_Area_1_1_3">#REF!</definedName>
    <definedName name="Excel_BuiltIn_Print_Area_1_1_4" localSheetId="5">#REF!</definedName>
    <definedName name="Excel_BuiltIn_Print_Area_1_1_4">#REF!</definedName>
    <definedName name="Excel_BuiltIn_Print_Area_1_1_7" localSheetId="5">#REF!</definedName>
    <definedName name="Excel_BuiltIn_Print_Area_1_1_7">#REF!</definedName>
    <definedName name="Excel_BuiltIn_Print_Area_1_1_8" localSheetId="5">#REF!</definedName>
    <definedName name="Excel_BuiltIn_Print_Area_1_1_8">#REF!</definedName>
    <definedName name="Excel_BuiltIn_Print_Area_1_1_9" localSheetId="5">#REF!</definedName>
    <definedName name="Excel_BuiltIn_Print_Area_1_1_9">#REF!</definedName>
    <definedName name="Excel_BuiltIn_Print_Area_10" localSheetId="5">#REF!</definedName>
    <definedName name="Excel_BuiltIn_Print_Area_10" localSheetId="0">#REF!</definedName>
    <definedName name="Excel_BuiltIn_Print_Area_10">#REF!</definedName>
    <definedName name="Excel_BuiltIn_Print_Area_11" localSheetId="5">#REF!</definedName>
    <definedName name="Excel_BuiltIn_Print_Area_11" localSheetId="0">#REF!</definedName>
    <definedName name="Excel_BuiltIn_Print_Area_11">#REF!</definedName>
    <definedName name="Excel_BuiltIn_Print_Area_2" localSheetId="5">#REF!</definedName>
    <definedName name="Excel_BuiltIn_Print_Area_2">#REF!</definedName>
    <definedName name="Excel_BuiltIn_Print_Area_2_1" localSheetId="5">#REF!</definedName>
    <definedName name="Excel_BuiltIn_Print_Area_2_1">#REF!</definedName>
    <definedName name="Excel_BuiltIn_Print_Area_5_1" localSheetId="5">#REF!</definedName>
    <definedName name="Excel_BuiltIn_Print_Area_5_1">#REF!</definedName>
    <definedName name="Excel_BuiltIn_Print_Area_6_1" localSheetId="5">#REF!</definedName>
    <definedName name="Excel_BuiltIn_Print_Area_6_1" localSheetId="0">#REF!</definedName>
    <definedName name="Excel_BuiltIn_Print_Area_6_1">#REF!</definedName>
    <definedName name="Excel_BuiltIn_Print_Area_7" localSheetId="5">#REF!</definedName>
    <definedName name="Excel_BuiltIn_Print_Area_7" localSheetId="0">#REF!</definedName>
    <definedName name="Excel_BuiltIn_Print_Area_7">#REF!</definedName>
    <definedName name="Excel_BuiltIn_Print_Area_8" localSheetId="5">#REF!</definedName>
    <definedName name="Excel_BuiltIn_Print_Area_8" localSheetId="0">#REF!</definedName>
    <definedName name="Excel_BuiltIn_Print_Area_8">#REF!</definedName>
    <definedName name="Excel_BuiltIn_Print_Area_9" localSheetId="5">#REF!</definedName>
    <definedName name="Excel_BuiltIn_Print_Area_9" localSheetId="0">#REF!</definedName>
    <definedName name="Excel_BuiltIn_Print_Area_9">#REF!</definedName>
    <definedName name="Excel_BuiltIn_Print_Titles_1" localSheetId="5">#REF!</definedName>
    <definedName name="Excel_BuiltIn_Print_Titles_1">#REF!</definedName>
    <definedName name="Excel_BuiltIn_Print_Titles_1_1" localSheetId="5">#REF!</definedName>
    <definedName name="Excel_BuiltIn_Print_Titles_1_1">#REF!</definedName>
    <definedName name="Excel_BuiltIn_Print_Titles_8" localSheetId="5">#REF!</definedName>
    <definedName name="Excel_BuiltIn_Print_Titles_8">#REF!</definedName>
    <definedName name="_xlnm.Print_Titles" localSheetId="6">PB!$1:$3</definedName>
    <definedName name="Print_Area_0" localSheetId="1">'LOT 1.1 GO'!$A$1:$G$38</definedName>
    <definedName name="Print_Area_0" localSheetId="2">'LOT 1.2 VRD'!$A$1:$G$15</definedName>
    <definedName name="Print_Area_0" localSheetId="3">'LOT 1.3 CC - Brise vue '!$A$1:$G$12</definedName>
    <definedName name="Print_Area_0" localSheetId="4">'LOT 1.4 Etanchéité'!$B$1:$G$11</definedName>
    <definedName name="Print_Area_0_0" localSheetId="1">'LOT 1.1 GO'!$A$1:$G$38</definedName>
    <definedName name="Print_Area_0_0" localSheetId="2">'LOT 1.2 VRD'!$A$1:$G$15</definedName>
    <definedName name="Print_Area_0_0" localSheetId="3">'LOT 1.3 CC - Brise vue '!$A$1:$G$12</definedName>
    <definedName name="Print_Area_0_0" localSheetId="4">'LOT 1.4 Etanchéité'!$B$1:$G$11</definedName>
    <definedName name="Print_Area_0_0_0" localSheetId="1">'LOT 1.1 GO'!$A$1:$G$38</definedName>
    <definedName name="Print_Area_0_0_0" localSheetId="2">'LOT 1.2 VRD'!$A$1:$G$15</definedName>
    <definedName name="Print_Area_0_0_0" localSheetId="3">'LOT 1.3 CC - Brise vue '!$A$1:$G$12</definedName>
    <definedName name="Print_Area_0_0_0" localSheetId="4">'LOT 1.4 Etanchéité'!$B$1:$G$11</definedName>
    <definedName name="Print_Area_0_0_0_0" localSheetId="1">'LOT 1.1 GO'!$A$1:$G$38</definedName>
    <definedName name="_xlnm.Print_Area" localSheetId="1">'LOT 1.1 GO'!$A$1:$G$38</definedName>
    <definedName name="_xlnm.Print_Area" localSheetId="2">'LOT 1.2 VRD'!$A$1:$G$15</definedName>
    <definedName name="_xlnm.Print_Area" localSheetId="3">'LOT 1.3 CC - Brise vue '!$A$1:$G$12</definedName>
    <definedName name="_xlnm.Print_Area" localSheetId="4">'LOT 1.4 Etanchéité'!$A$1:$G$11</definedName>
    <definedName name="_xlnm.Print_Area" localSheetId="5">'Lot 1.5 CES'!$A$1:$H$50</definedName>
    <definedName name="_xlnm.Print_Area" localSheetId="6">PB!$A$1:$H$124</definedName>
    <definedName name="_xlnm.Print_Area" localSheetId="0">RECAP!$A$1:$B$23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50" l="1"/>
  <c r="G10" i="59"/>
  <c r="B15" i="23" s="1"/>
  <c r="G13" i="58"/>
  <c r="G36" i="57"/>
  <c r="B13" i="23" s="1"/>
  <c r="R46" i="60"/>
  <c r="E44" i="60"/>
  <c r="H46" i="60"/>
  <c r="R40" i="60"/>
  <c r="H40" i="60"/>
  <c r="R30" i="60"/>
  <c r="H30" i="60"/>
  <c r="R26" i="60"/>
  <c r="H26" i="60"/>
  <c r="R18" i="60"/>
  <c r="R17" i="60"/>
  <c r="R16" i="60"/>
  <c r="P15" i="60"/>
  <c r="R15" i="60" s="1"/>
  <c r="R14" i="60"/>
  <c r="P14" i="60"/>
  <c r="H17" i="60"/>
  <c r="P13" i="60"/>
  <c r="R13" i="60" s="1"/>
  <c r="D7" i="59"/>
  <c r="B14" i="23"/>
  <c r="B17" i="23" l="1"/>
  <c r="G14" i="58"/>
  <c r="G15" i="58" s="1"/>
  <c r="G37" i="57"/>
  <c r="G38" i="57" s="1"/>
  <c r="H49" i="60" l="1"/>
  <c r="H50" i="60" s="1"/>
  <c r="G11" i="59"/>
  <c r="G12" i="59"/>
  <c r="H86" i="56" l="1"/>
  <c r="H39" i="56"/>
  <c r="H21" i="56"/>
  <c r="H11" i="56"/>
  <c r="H114" i="56" s="1"/>
  <c r="H110" i="56" l="1"/>
  <c r="H120" i="56" s="1"/>
  <c r="H98" i="56"/>
  <c r="H100" i="56" s="1"/>
  <c r="H118" i="56" s="1"/>
  <c r="H75" i="56"/>
  <c r="H64" i="56"/>
  <c r="H49" i="56"/>
  <c r="H77" i="56" l="1"/>
  <c r="H116" i="56" s="1"/>
  <c r="H122" i="56" s="1"/>
  <c r="H124" i="56" s="1"/>
  <c r="H123" i="56" s="1"/>
  <c r="B18" i="23"/>
  <c r="B16" i="23"/>
  <c r="G10" i="50"/>
  <c r="G11" i="50" s="1"/>
  <c r="B23" i="23" l="1"/>
  <c r="B20" i="23" l="1"/>
  <c r="B21" i="23" s="1"/>
  <c r="B22" i="23" s="1"/>
</calcChain>
</file>

<file path=xl/sharedStrings.xml><?xml version="1.0" encoding="utf-8"?>
<sst xmlns="http://schemas.openxmlformats.org/spreadsheetml/2006/main" count="377" uniqueCount="231">
  <si>
    <t>Rep,</t>
  </si>
  <si>
    <t>DESIGNATION</t>
  </si>
  <si>
    <t>Qté MOE 
TOTAL</t>
  </si>
  <si>
    <t>PU</t>
  </si>
  <si>
    <t>TOTAL</t>
  </si>
  <si>
    <t>u</t>
  </si>
  <si>
    <t>U</t>
  </si>
  <si>
    <t>TVA 8,5%</t>
  </si>
  <si>
    <t>Qté
TOTAL</t>
  </si>
  <si>
    <t>ml</t>
  </si>
  <si>
    <t>ratio</t>
  </si>
  <si>
    <t>surface</t>
  </si>
  <si>
    <t>ETANCHEITE</t>
  </si>
  <si>
    <t>MONTANT € HT</t>
  </si>
  <si>
    <t>GROS ŒUVRE</t>
  </si>
  <si>
    <t>PEINTURE</t>
  </si>
  <si>
    <t>PLOMBERIE</t>
  </si>
  <si>
    <t>m²</t>
  </si>
  <si>
    <t>FAUX PLAFOND 60*60</t>
  </si>
  <si>
    <t>carrelage</t>
  </si>
  <si>
    <t>plinthes</t>
  </si>
  <si>
    <t>faience</t>
  </si>
  <si>
    <t>peinture murale</t>
  </si>
  <si>
    <t>peinture sur porte</t>
  </si>
  <si>
    <t>VRD</t>
  </si>
  <si>
    <t>MENUISERIE ALUMINIUM / METALLERIE</t>
  </si>
  <si>
    <t>CHARPENTE / BRISES VUES</t>
  </si>
  <si>
    <t>PV01 150*230</t>
  </si>
  <si>
    <t>Main courante</t>
  </si>
  <si>
    <t>Carrelage 30*30</t>
  </si>
  <si>
    <t>Carrelage 30*60</t>
  </si>
  <si>
    <t>Pierre naturelle scié</t>
  </si>
  <si>
    <t>PI01 93*204</t>
  </si>
  <si>
    <t>PI02 150*204</t>
  </si>
  <si>
    <t>PI03 130*204</t>
  </si>
  <si>
    <t>Facade de gaine</t>
  </si>
  <si>
    <t>Plinthe aluminium</t>
  </si>
  <si>
    <t xml:space="preserve">Banc </t>
  </si>
  <si>
    <t>peinture de façade</t>
  </si>
  <si>
    <t>BUDGET MOA</t>
  </si>
  <si>
    <t>Cloison stratifiée</t>
  </si>
  <si>
    <t>SOUS TOTAL MENUISERIE ALUMINIUM / METALLERIE</t>
  </si>
  <si>
    <t>REVETEMENT DUR</t>
  </si>
  <si>
    <t>SOUS TOTAL REVETEMENT DUR</t>
  </si>
  <si>
    <t>FAUX-PLAFOND</t>
  </si>
  <si>
    <t>SOUS TOTAL FAUX-PLAFOND</t>
  </si>
  <si>
    <t>MENUISERIE INTERIEURE</t>
  </si>
  <si>
    <t>SOUS TOTAL MENUISERIE INTERIEURE</t>
  </si>
  <si>
    <t>SOUS TOTAL PEINTURE</t>
  </si>
  <si>
    <t>Montant total HT LOT n°1</t>
  </si>
  <si>
    <t>Montant total TTC LOT n°1</t>
  </si>
  <si>
    <t>Qté MOE</t>
  </si>
  <si>
    <t>Qté Ent.</t>
  </si>
  <si>
    <t>En Euros</t>
  </si>
  <si>
    <t>Ens</t>
  </si>
  <si>
    <t>TOTAL HT</t>
  </si>
  <si>
    <t>TOTAL TTC</t>
  </si>
  <si>
    <t>GENERALITES</t>
  </si>
  <si>
    <t>Préparation et fourniture dossier EXE, PAC</t>
  </si>
  <si>
    <t>ens</t>
  </si>
  <si>
    <t>Essais et mise en service (COPREC…)</t>
  </si>
  <si>
    <t>Préparation et fourniture dossier DOE</t>
  </si>
  <si>
    <t>TOTAL - 1.GENERALITES</t>
  </si>
  <si>
    <t>PLOMBERIE SANITAIRES</t>
  </si>
  <si>
    <t>Alimentation en eau potable</t>
  </si>
  <si>
    <t>Canalisation d'alimentation AEP depuis réseau existant</t>
  </si>
  <si>
    <t>Canalisation HTA-F DN40</t>
  </si>
  <si>
    <t>Sous-total - 2.1.Alimentation en eau potable</t>
  </si>
  <si>
    <t>Distribution d'eau froide</t>
  </si>
  <si>
    <t>Nourrice de distribution générale</t>
  </si>
  <si>
    <t>Nourrice de distribution 5 départs</t>
  </si>
  <si>
    <t>Canalisation de distribution EF en plafond</t>
  </si>
  <si>
    <t>Canalisation cuivre Ø10/12</t>
  </si>
  <si>
    <t>Canalisation cuivre Ø12/14</t>
  </si>
  <si>
    <t>Canalisation HTA-F DN16</t>
  </si>
  <si>
    <t>Canalisation HTA-F DN20</t>
  </si>
  <si>
    <t>Canalisations cuivre pour raccordement appareils</t>
  </si>
  <si>
    <t>Canalisation cuivre Ø14/16</t>
  </si>
  <si>
    <t>Sous-total - 2.2.Distribution d'eau froide</t>
  </si>
  <si>
    <t>Evacuations</t>
  </si>
  <si>
    <t>Canalisation PVC Ø32</t>
  </si>
  <si>
    <t>Canalisation PVC Ø40</t>
  </si>
  <si>
    <t>Canalisation PVC Ø50</t>
  </si>
  <si>
    <t>Canalisation PVC Ø75</t>
  </si>
  <si>
    <t>Canalisation PVC Ø100</t>
  </si>
  <si>
    <t>Sous-total - 2.3.Evacuations</t>
  </si>
  <si>
    <t>Appareils sanitaires</t>
  </si>
  <si>
    <t>Repère WC01 : WC PMR sur pied à réservoir de chasse y/c barre de relevage</t>
  </si>
  <si>
    <t>Repère S/S : Siphon de sol</t>
  </si>
  <si>
    <t>Repère ATT01 : Attente EF/EU pour équipements spécifiques</t>
  </si>
  <si>
    <t>Sous-total - 2.4.Appareils sanitaires</t>
  </si>
  <si>
    <t>Accessoires sanitaires</t>
  </si>
  <si>
    <t>Porte-savons mural en inox</t>
  </si>
  <si>
    <t xml:space="preserve">Patère porte-vêtement inox, 1 suspente (poli brillant et chromé). </t>
  </si>
  <si>
    <t>Distributeur mural de savon liquide en inox poli brillant (1L)</t>
  </si>
  <si>
    <t>Distributeur d'essuie main en acier finition epoxy</t>
  </si>
  <si>
    <t>Poubelle mural en inox</t>
  </si>
  <si>
    <t>Distributeur de papier toilette pour rouleau individuel en inox</t>
  </si>
  <si>
    <t>Sous-total - 2.5.Accessoires sanitaires</t>
  </si>
  <si>
    <t>TOTAL - 2.PLOMBERIE SANITAIRES</t>
  </si>
  <si>
    <t>PRODUCTION D'EAU CHAUDE</t>
  </si>
  <si>
    <t>Mitigeur centralisé</t>
  </si>
  <si>
    <t>Distribution d'eau chaude</t>
  </si>
  <si>
    <t>Canalisation de distribution EC en plafond</t>
  </si>
  <si>
    <t>Canalisation HTA DN16</t>
  </si>
  <si>
    <t>Canalisation HTA DN20</t>
  </si>
  <si>
    <t>Sous-total - 3.2.Distribution d'eau chaude</t>
  </si>
  <si>
    <t>TOTAL - 3.PRODUCTION D'EAU CHAUDE</t>
  </si>
  <si>
    <t>PROTECTION INCENDIE</t>
  </si>
  <si>
    <t>Extincteur C02 6 kg</t>
  </si>
  <si>
    <t>Extincteur à eau pulverisée 6 kg</t>
  </si>
  <si>
    <t>Signalisation extincteur</t>
  </si>
  <si>
    <t>Affichage règlementaire</t>
  </si>
  <si>
    <t>Plan d'evacuation</t>
  </si>
  <si>
    <t>RECAPITULATIF</t>
  </si>
  <si>
    <t>Unités</t>
  </si>
  <si>
    <t>Installation Chantier</t>
  </si>
  <si>
    <t>Ft</t>
  </si>
  <si>
    <t>Plan exé</t>
  </si>
  <si>
    <t>Travaux de démolition</t>
  </si>
  <si>
    <t xml:space="preserve">Démolitions et évacuation des murs </t>
  </si>
  <si>
    <t>Démolitions des cloisons</t>
  </si>
  <si>
    <t>Réalisation saignées</t>
  </si>
  <si>
    <t>Démolitions des dallages</t>
  </si>
  <si>
    <t>Travaux de dépose</t>
  </si>
  <si>
    <t>Dépose apès dépose des appareils électriques</t>
  </si>
  <si>
    <t>Travaux de reprises</t>
  </si>
  <si>
    <t>Travaux de reprise en sous œuvre</t>
  </si>
  <si>
    <t>Travaux des ouvrages structurels</t>
  </si>
  <si>
    <t>Reconstitution des tableaux</t>
  </si>
  <si>
    <t>Reprise des dallages</t>
  </si>
  <si>
    <t>Murage des ouvertures</t>
  </si>
  <si>
    <t>Scellement etcalfeutrements</t>
  </si>
  <si>
    <t>Réalisation et rebouchage des saignées</t>
  </si>
  <si>
    <t>Travaux neufs</t>
  </si>
  <si>
    <t>Terrassement plateforme</t>
  </si>
  <si>
    <t>m3</t>
  </si>
  <si>
    <t>Fouille pour fondation</t>
  </si>
  <si>
    <t>Béton de propreté</t>
  </si>
  <si>
    <t>Semelle isolées</t>
  </si>
  <si>
    <t>Radier</t>
  </si>
  <si>
    <t xml:space="preserve">Mur Agglo </t>
  </si>
  <si>
    <t>Caniveau</t>
  </si>
  <si>
    <t>TVA 8.5%</t>
  </si>
  <si>
    <t>Travaux Préparatoires</t>
  </si>
  <si>
    <t>Etude Exé</t>
  </si>
  <si>
    <t>Regard de visite</t>
  </si>
  <si>
    <t>Conduite assainissement</t>
  </si>
  <si>
    <t xml:space="preserve">Mise à niveau </t>
  </si>
  <si>
    <t>Raccordement à l'éxistant</t>
  </si>
  <si>
    <t>Béton balayé</t>
  </si>
  <si>
    <t>Plan EXE</t>
  </si>
  <si>
    <t>Poteaux métalliques</t>
  </si>
  <si>
    <t>Kg</t>
  </si>
  <si>
    <t>Toiles tendues</t>
  </si>
  <si>
    <t>Claustrat bois</t>
  </si>
  <si>
    <t>Etanchéité</t>
  </si>
  <si>
    <t>Etanchéité sous revêtement dûr</t>
  </si>
  <si>
    <t>Etanchéité murale</t>
  </si>
  <si>
    <t>CORPS D'ETATS SECONDAIRES</t>
  </si>
  <si>
    <t xml:space="preserve">AMENAGEMENT D'UNE UNITE DE RECUPERATION - CREPS  </t>
  </si>
  <si>
    <t>LOT 1.3  Charpente brise vue</t>
  </si>
  <si>
    <t>LOT 1.4 ETANCHEITE</t>
  </si>
  <si>
    <t>Rep.</t>
  </si>
  <si>
    <t>4.1.1</t>
  </si>
  <si>
    <t>4.1.2</t>
  </si>
  <si>
    <t>4.2</t>
  </si>
  <si>
    <t>4.2.2.1</t>
  </si>
  <si>
    <t>4.2.3.1</t>
  </si>
  <si>
    <t>4.3</t>
  </si>
  <si>
    <t>4.3.1</t>
  </si>
  <si>
    <t>4.4</t>
  </si>
  <si>
    <t>4.4.1.1</t>
  </si>
  <si>
    <t>4.4.1.2</t>
  </si>
  <si>
    <t>4.4.1.3</t>
  </si>
  <si>
    <t>4.4.2.2</t>
  </si>
  <si>
    <t>4.4.2.3</t>
  </si>
  <si>
    <t>4.4.2.4</t>
  </si>
  <si>
    <t>4.4.1.6</t>
  </si>
  <si>
    <t>4.5</t>
  </si>
  <si>
    <t>4.5.1</t>
  </si>
  <si>
    <t>4.5.2</t>
  </si>
  <si>
    <t>4.5.4</t>
  </si>
  <si>
    <t>4.5.5</t>
  </si>
  <si>
    <t>4.5.6</t>
  </si>
  <si>
    <t>4.5.7</t>
  </si>
  <si>
    <t>4.5.8</t>
  </si>
  <si>
    <t>4.1</t>
  </si>
  <si>
    <t>4.1.3</t>
  </si>
  <si>
    <t>4.1.4</t>
  </si>
  <si>
    <t>4.1.5</t>
  </si>
  <si>
    <t>4.1.6</t>
  </si>
  <si>
    <t>3.1.1</t>
  </si>
  <si>
    <t>3.1.2</t>
  </si>
  <si>
    <t>3.3.1</t>
  </si>
  <si>
    <t>3.1.4</t>
  </si>
  <si>
    <t>1.4</t>
  </si>
  <si>
    <t>1</t>
  </si>
  <si>
    <t>2</t>
  </si>
  <si>
    <t>TOTAL GLOBAL (€ HT)</t>
  </si>
  <si>
    <t>TVA (8,5%)</t>
  </si>
  <si>
    <t>TOTAL GLOBAL (€ TTC)</t>
  </si>
  <si>
    <t>DCE
Indice 0
10/11/2022</t>
  </si>
  <si>
    <t>Total TTC - LOT 06 PLOMBERIE SANITAIRES / PROTECTION INCENDIE</t>
  </si>
  <si>
    <t>Total HT - LOT 06 PLOMBERIE SANITAIRES / PROTECTION INCENDIE</t>
  </si>
  <si>
    <t>TOTAL - 4.PROTECTION INCENDIE</t>
  </si>
  <si>
    <t>Sous-total - 3.1.Chauffe eau solaire dissocié</t>
  </si>
  <si>
    <t>Fourniture et pose de chauffe-eau solaire dissociés de 250 L (ballon inox) et 6m² de capteurs, y compris circulateurs , régulateurs et toutes sujétions de pose</t>
  </si>
  <si>
    <t>Chauffe eau solaire dissocié</t>
  </si>
  <si>
    <t>Repère : Attente EF/EC/EU pour ECS</t>
  </si>
  <si>
    <t>Repère : Attente EF/EM Jet à haute préssion</t>
  </si>
  <si>
    <t>Repère : Attente EU pour condensats</t>
  </si>
  <si>
    <t>Repère : Caniveau de douche avec grille inox</t>
  </si>
  <si>
    <t>Repère LV01 : Lavabo adapté PMR, , en porcelaine vitrifiée blanche + miroir</t>
  </si>
  <si>
    <t>Repère DCH02 : Equipments de douche hydrothérapie, pomme de douche fixe (alimentation apparente)</t>
  </si>
  <si>
    <t>Repère DCH01 : Equipments de douche, pomme de douche fixe et mitigeur monocommande mural (alimentation apparente)</t>
  </si>
  <si>
    <t>CREPS
Lot 01- CHAPITRE Plomberie et eau chaude sanitaires
CDPGF</t>
  </si>
  <si>
    <t>4.2.2.2</t>
  </si>
  <si>
    <t>4.3.2</t>
  </si>
  <si>
    <t>Dépose apès dépose des faux plafonds</t>
  </si>
  <si>
    <t>4.3.3</t>
  </si>
  <si>
    <t>Dépose apès dépose des auvents éxistants</t>
  </si>
  <si>
    <t>TOTAL LOT 01 GO ET DEMOLITION HT</t>
  </si>
  <si>
    <t>PFC01 160*230</t>
  </si>
  <si>
    <t>PFC02 180*230</t>
  </si>
  <si>
    <t>CDPGF LOT 01</t>
  </si>
  <si>
    <t>LOT 01 - CHAPITRE GROS ŒUVRE</t>
  </si>
  <si>
    <t>OPERATION CREPS - AMENAGEMENT D'UNE UNITE DE RECUPERATION</t>
  </si>
  <si>
    <t>Qté ENTREPRISE</t>
  </si>
  <si>
    <t>LOT 1 - CHAPITRE  VRD</t>
  </si>
  <si>
    <t>OPERATION CREPS - LOT 1 - CHAPITRE CORPS D'ETAT ARCHITECTURAUX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</si>
</sst>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#,##0.00\ &quot;€&quot;"/>
    <numFmt numFmtId="166" formatCode="_-* #,##0.00,_€_-;\-* #,##0.00,_€_-;_-* \-??\ _€_-;_-@_-"/>
    <numFmt numFmtId="167" formatCode="_-* #,##0.00,\€_-;\-* #,##0.00,\€_-;_-* \-??&quot; €&quot;_-;_-@_-"/>
    <numFmt numFmtId="168" formatCode="#,##0.000"/>
    <numFmt numFmtId="169" formatCode="0.0"/>
    <numFmt numFmtId="170" formatCode="#,##0.00\ &quot;€&quot;;\-\ #,##0.00\ &quot;€&quot;;"/>
  </numFmts>
  <fonts count="7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0000"/>
      <name val="Verdan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sz val="9"/>
      <color rgb="FFFFFFFF"/>
      <name val="Tahoma"/>
      <family val="2"/>
    </font>
    <font>
      <sz val="8"/>
      <color rgb="FFFFFFFF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6"/>
      <color indexed="12"/>
      <name val="Arial"/>
      <family val="2"/>
    </font>
    <font>
      <sz val="10"/>
      <name val="Arial"/>
      <family val="2"/>
    </font>
    <font>
      <b/>
      <i/>
      <sz val="12"/>
      <color rgb="FFFF000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rgb="FF000000"/>
      <name val="Tahoma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Tahoma"/>
      <family val="2"/>
      <charset val="1"/>
    </font>
    <font>
      <b/>
      <sz val="10"/>
      <color rgb="FF000000"/>
      <name val="Tahoma"/>
      <family val="2"/>
      <charset val="1"/>
    </font>
    <font>
      <sz val="9"/>
      <color rgb="FFFF0000"/>
      <name val="Arial"/>
      <family val="2"/>
    </font>
    <font>
      <i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002060"/>
      <name val="Arial"/>
      <family val="2"/>
    </font>
    <font>
      <b/>
      <u/>
      <sz val="11"/>
      <color rgb="FF002060"/>
      <name val="Arial"/>
      <family val="2"/>
    </font>
    <font>
      <b/>
      <sz val="9"/>
      <color theme="6"/>
      <name val="Arial"/>
      <family val="2"/>
    </font>
    <font>
      <b/>
      <u/>
      <sz val="9"/>
      <color theme="6"/>
      <name val="Arial"/>
      <family val="2"/>
    </font>
    <font>
      <sz val="10"/>
      <name val="Tahoma"/>
      <family val="2"/>
    </font>
    <font>
      <sz val="8"/>
      <color rgb="FF0070C0"/>
      <name val="Arial"/>
      <family val="2"/>
    </font>
    <font>
      <sz val="11"/>
      <color rgb="FF002060"/>
      <name val="Arial"/>
      <family val="2"/>
    </font>
    <font>
      <sz val="8"/>
      <color theme="8"/>
      <name val="Arial"/>
      <family val="2"/>
    </font>
    <font>
      <b/>
      <sz val="10"/>
      <color theme="3"/>
      <name val="Arial"/>
      <family val="2"/>
    </font>
    <font>
      <b/>
      <u/>
      <sz val="10"/>
      <color theme="3"/>
      <name val="Arial"/>
      <family val="2"/>
    </font>
    <font>
      <b/>
      <i/>
      <sz val="9"/>
      <name val="Arial"/>
      <family val="2"/>
    </font>
    <font>
      <sz val="10"/>
      <color theme="3"/>
      <name val="Arial"/>
      <family val="2"/>
    </font>
    <font>
      <sz val="8"/>
      <color rgb="FFFF0000"/>
      <name val="Arial"/>
      <family val="2"/>
    </font>
    <font>
      <sz val="11"/>
      <color theme="6"/>
      <name val="Arial"/>
      <family val="2"/>
    </font>
    <font>
      <sz val="11"/>
      <name val="Arial"/>
      <family val="2"/>
    </font>
    <font>
      <sz val="9"/>
      <color rgb="FF92D050"/>
      <name val="Arial"/>
      <family val="2"/>
    </font>
    <font>
      <b/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sz val="10"/>
      <color rgb="FF002060"/>
      <name val="Arial"/>
      <family val="2"/>
    </font>
    <font>
      <b/>
      <u/>
      <sz val="10"/>
      <color rgb="FF002060"/>
      <name val="Arial"/>
      <family val="2"/>
    </font>
    <font>
      <b/>
      <sz val="11"/>
      <color theme="3"/>
      <name val="Arial"/>
      <family val="2"/>
    </font>
    <font>
      <sz val="10"/>
      <color rgb="FF00206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8"/>
      <name val="Arial"/>
      <family val="2"/>
      <charset val="1"/>
    </font>
    <font>
      <sz val="11"/>
      <color rgb="FFFF0000"/>
      <name val="Arial"/>
      <family val="2"/>
    </font>
    <font>
      <sz val="12"/>
      <color rgb="FF92D050"/>
      <name val="Arial"/>
      <family val="2"/>
    </font>
    <font>
      <sz val="12"/>
      <color theme="3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</borders>
  <cellStyleXfs count="41">
    <xf numFmtId="0" fontId="0" fillId="0" borderId="0"/>
    <xf numFmtId="0" fontId="1" fillId="0" borderId="0"/>
    <xf numFmtId="0" fontId="5" fillId="0" borderId="0"/>
    <xf numFmtId="0" fontId="9" fillId="0" borderId="0" applyNumberForma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8" fillId="0" borderId="0"/>
    <xf numFmtId="0" fontId="28" fillId="0" borderId="0"/>
    <xf numFmtId="44" fontId="28" fillId="0" borderId="0" applyFont="0" applyFill="0" applyBorder="0" applyAlignment="0" applyProtection="0"/>
    <xf numFmtId="166" fontId="28" fillId="0" borderId="0"/>
    <xf numFmtId="0" fontId="6" fillId="0" borderId="13">
      <alignment horizontal="center"/>
    </xf>
    <xf numFmtId="0" fontId="7" fillId="0" borderId="13" applyNumberFormat="0">
      <alignment horizontal="left"/>
    </xf>
    <xf numFmtId="2" fontId="7" fillId="0" borderId="13">
      <alignment horizontal="right" wrapText="1"/>
    </xf>
    <xf numFmtId="2" fontId="7" fillId="0" borderId="0" applyFill="0" applyBorder="0">
      <alignment horizontal="right" vertical="top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1" fillId="0" borderId="0"/>
    <xf numFmtId="44" fontId="18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44" fontId="18" fillId="0" borderId="0" applyFont="0" applyFill="0" applyBorder="0" applyAlignment="0" applyProtection="0"/>
    <xf numFmtId="0" fontId="47" fillId="0" borderId="0"/>
  </cellStyleXfs>
  <cellXfs count="376">
    <xf numFmtId="0" fontId="0" fillId="0" borderId="0" xfId="0"/>
    <xf numFmtId="0" fontId="1" fillId="0" borderId="0" xfId="1"/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2" fontId="1" fillId="0" borderId="10" xfId="1" applyNumberForma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right" vertical="center" wrapText="1"/>
    </xf>
    <xf numFmtId="4" fontId="6" fillId="0" borderId="17" xfId="1" applyNumberFormat="1" applyFont="1" applyBorder="1" applyAlignment="1">
      <alignment horizontal="right" vertical="center"/>
    </xf>
    <xf numFmtId="4" fontId="1" fillId="0" borderId="0" xfId="1" applyNumberFormat="1"/>
    <xf numFmtId="0" fontId="2" fillId="0" borderId="23" xfId="1" applyFont="1" applyBorder="1" applyAlignment="1">
      <alignment vertical="center" wrapText="1"/>
    </xf>
    <xf numFmtId="164" fontId="8" fillId="0" borderId="10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right" vertical="center" wrapText="1"/>
    </xf>
    <xf numFmtId="164" fontId="4" fillId="0" borderId="17" xfId="1" applyNumberFormat="1" applyFont="1" applyBorder="1" applyAlignment="1">
      <alignment horizontal="right" vertical="center"/>
    </xf>
    <xf numFmtId="164" fontId="1" fillId="0" borderId="17" xfId="1" applyNumberFormat="1" applyBorder="1" applyAlignment="1">
      <alignment horizontal="center" vertical="center"/>
    </xf>
    <xf numFmtId="3" fontId="1" fillId="0" borderId="10" xfId="1" applyNumberForma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/>
    </xf>
    <xf numFmtId="43" fontId="23" fillId="0" borderId="0" xfId="22" applyFont="1" applyAlignment="1">
      <alignment horizontal="left" indent="1"/>
    </xf>
    <xf numFmtId="0" fontId="22" fillId="0" borderId="0" xfId="0" applyFont="1"/>
    <xf numFmtId="0" fontId="22" fillId="0" borderId="0" xfId="0" applyFont="1" applyAlignment="1">
      <alignment vertical="center" wrapText="1"/>
    </xf>
    <xf numFmtId="164" fontId="26" fillId="0" borderId="14" xfId="22" applyNumberFormat="1" applyFont="1" applyBorder="1" applyAlignment="1">
      <alignment horizontal="center" vertical="center"/>
    </xf>
    <xf numFmtId="164" fontId="25" fillId="0" borderId="14" xfId="22" applyNumberFormat="1" applyFont="1" applyBorder="1" applyAlignment="1">
      <alignment horizontal="center" vertical="center"/>
    </xf>
    <xf numFmtId="43" fontId="19" fillId="0" borderId="0" xfId="22" applyFont="1" applyAlignment="1">
      <alignment vertical="center"/>
    </xf>
    <xf numFmtId="164" fontId="24" fillId="0" borderId="14" xfId="22" applyNumberFormat="1" applyFont="1" applyBorder="1" applyAlignment="1">
      <alignment horizontal="center" vertical="center"/>
    </xf>
    <xf numFmtId="164" fontId="24" fillId="0" borderId="21" xfId="22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39" fontId="19" fillId="0" borderId="0" xfId="22" applyNumberFormat="1" applyFont="1" applyAlignment="1">
      <alignment horizontal="center" vertical="center"/>
    </xf>
    <xf numFmtId="39" fontId="19" fillId="0" borderId="0" xfId="22" applyNumberFormat="1" applyFont="1" applyAlignment="1">
      <alignment vertical="center"/>
    </xf>
    <xf numFmtId="43" fontId="19" fillId="0" borderId="0" xfId="22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center" wrapText="1"/>
    </xf>
    <xf numFmtId="0" fontId="0" fillId="0" borderId="2" xfId="0" applyBorder="1"/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164" fontId="24" fillId="0" borderId="12" xfId="22" applyNumberFormat="1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164" fontId="19" fillId="0" borderId="2" xfId="22" applyNumberFormat="1" applyFont="1" applyBorder="1" applyAlignment="1">
      <alignment vertical="center"/>
    </xf>
    <xf numFmtId="164" fontId="2" fillId="0" borderId="17" xfId="1" applyNumberFormat="1" applyFont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168" fontId="0" fillId="0" borderId="0" xfId="0" applyNumberFormat="1"/>
    <xf numFmtId="0" fontId="28" fillId="0" borderId="0" xfId="24"/>
    <xf numFmtId="0" fontId="28" fillId="0" borderId="0" xfId="23"/>
    <xf numFmtId="167" fontId="28" fillId="0" borderId="0" xfId="23" applyNumberFormat="1"/>
    <xf numFmtId="2" fontId="35" fillId="0" borderId="33" xfId="23" applyNumberFormat="1" applyFont="1" applyBorder="1" applyAlignment="1">
      <alignment horizontal="left" vertical="center" wrapText="1"/>
    </xf>
    <xf numFmtId="2" fontId="36" fillId="0" borderId="33" xfId="23" applyNumberFormat="1" applyFont="1" applyBorder="1" applyAlignment="1">
      <alignment horizontal="center" vertical="center" wrapText="1"/>
    </xf>
    <xf numFmtId="2" fontId="37" fillId="5" borderId="33" xfId="23" applyNumberFormat="1" applyFont="1" applyFill="1" applyBorder="1" applyAlignment="1">
      <alignment vertical="center" wrapText="1"/>
    </xf>
    <xf numFmtId="2" fontId="33" fillId="5" borderId="31" xfId="23" applyNumberFormat="1" applyFont="1" applyFill="1" applyBorder="1" applyAlignment="1">
      <alignment vertical="center" wrapText="1"/>
    </xf>
    <xf numFmtId="2" fontId="38" fillId="8" borderId="33" xfId="23" applyNumberFormat="1" applyFont="1" applyFill="1" applyBorder="1" applyAlignment="1">
      <alignment horizontal="right" vertical="center" wrapText="1"/>
    </xf>
    <xf numFmtId="2" fontId="3" fillId="0" borderId="33" xfId="23" applyNumberFormat="1" applyFont="1" applyBorder="1" applyAlignment="1">
      <alignment horizontal="left" vertical="center" wrapText="1"/>
    </xf>
    <xf numFmtId="2" fontId="38" fillId="4" borderId="33" xfId="23" applyNumberFormat="1" applyFont="1" applyFill="1" applyBorder="1" applyAlignment="1">
      <alignment horizontal="right" vertical="center" wrapText="1"/>
    </xf>
    <xf numFmtId="2" fontId="33" fillId="4" borderId="33" xfId="23" applyNumberFormat="1" applyFont="1" applyFill="1" applyBorder="1" applyAlignment="1">
      <alignment horizontal="right" vertical="center" wrapText="1"/>
    </xf>
    <xf numFmtId="2" fontId="37" fillId="4" borderId="33" xfId="23" applyNumberFormat="1" applyFont="1" applyFill="1" applyBorder="1" applyAlignment="1">
      <alignment vertical="center" wrapText="1"/>
    </xf>
    <xf numFmtId="2" fontId="33" fillId="4" borderId="33" xfId="23" applyNumberFormat="1" applyFont="1" applyFill="1" applyBorder="1" applyAlignment="1">
      <alignment vertical="center" wrapText="1"/>
    </xf>
    <xf numFmtId="2" fontId="33" fillId="4" borderId="33" xfId="23" applyNumberFormat="1" applyFont="1" applyFill="1" applyBorder="1" applyAlignment="1">
      <alignment horizontal="right" vertical="center"/>
    </xf>
    <xf numFmtId="2" fontId="33" fillId="4" borderId="33" xfId="23" applyNumberFormat="1" applyFont="1" applyFill="1" applyBorder="1" applyAlignment="1">
      <alignment vertical="center"/>
    </xf>
    <xf numFmtId="2" fontId="37" fillId="4" borderId="33" xfId="23" applyNumberFormat="1" applyFont="1" applyFill="1" applyBorder="1" applyAlignment="1">
      <alignment horizontal="center" wrapText="1"/>
    </xf>
    <xf numFmtId="2" fontId="38" fillId="4" borderId="34" xfId="23" applyNumberFormat="1" applyFont="1" applyFill="1" applyBorder="1" applyAlignment="1">
      <alignment horizontal="right" vertical="center" wrapText="1"/>
    </xf>
    <xf numFmtId="2" fontId="33" fillId="4" borderId="34" xfId="23" applyNumberFormat="1" applyFont="1" applyFill="1" applyBorder="1" applyAlignment="1">
      <alignment horizontal="right" vertical="center"/>
    </xf>
    <xf numFmtId="2" fontId="33" fillId="4" borderId="34" xfId="23" applyNumberFormat="1" applyFont="1" applyFill="1" applyBorder="1" applyAlignment="1">
      <alignment vertical="center"/>
    </xf>
    <xf numFmtId="2" fontId="37" fillId="4" borderId="34" xfId="23" applyNumberFormat="1" applyFont="1" applyFill="1" applyBorder="1" applyAlignment="1">
      <alignment horizontal="center" wrapText="1"/>
    </xf>
    <xf numFmtId="2" fontId="33" fillId="5" borderId="33" xfId="23" applyNumberFormat="1" applyFont="1" applyFill="1" applyBorder="1" applyAlignment="1">
      <alignment vertical="center" wrapText="1"/>
    </xf>
    <xf numFmtId="2" fontId="4" fillId="0" borderId="33" xfId="23" applyNumberFormat="1" applyFont="1" applyBorder="1" applyAlignment="1">
      <alignment horizontal="center" vertical="center" wrapText="1"/>
    </xf>
    <xf numFmtId="0" fontId="6" fillId="0" borderId="0" xfId="33" applyFont="1" applyAlignment="1">
      <alignment vertical="center" wrapText="1"/>
    </xf>
    <xf numFmtId="4" fontId="4" fillId="0" borderId="13" xfId="33" applyNumberFormat="1" applyFont="1" applyBorder="1" applyAlignment="1">
      <alignment horizontal="center" vertical="center" wrapText="1"/>
    </xf>
    <xf numFmtId="0" fontId="3" fillId="0" borderId="18" xfId="33" applyFont="1" applyBorder="1" applyAlignment="1">
      <alignment horizontal="center" vertical="center"/>
    </xf>
    <xf numFmtId="3" fontId="3" fillId="0" borderId="10" xfId="33" applyNumberFormat="1" applyFont="1" applyBorder="1" applyAlignment="1">
      <alignment horizontal="center" vertical="center"/>
    </xf>
    <xf numFmtId="4" fontId="3" fillId="0" borderId="10" xfId="33" applyNumberFormat="1" applyFont="1" applyBorder="1" applyAlignment="1">
      <alignment horizontal="right" vertical="center" wrapText="1"/>
    </xf>
    <xf numFmtId="4" fontId="3" fillId="0" borderId="10" xfId="33" applyNumberFormat="1" applyFont="1" applyBorder="1" applyAlignment="1">
      <alignment horizontal="right" vertical="center"/>
    </xf>
    <xf numFmtId="0" fontId="6" fillId="0" borderId="0" xfId="33" applyFont="1" applyAlignment="1">
      <alignment vertical="center"/>
    </xf>
    <xf numFmtId="0" fontId="43" fillId="0" borderId="10" xfId="33" applyFont="1" applyBorder="1" applyAlignment="1">
      <alignment horizontal="center" vertical="center" wrapText="1"/>
    </xf>
    <xf numFmtId="0" fontId="43" fillId="0" borderId="47" xfId="33" applyFont="1" applyBorder="1" applyAlignment="1">
      <alignment horizontal="center" vertical="center" wrapText="1"/>
    </xf>
    <xf numFmtId="1" fontId="43" fillId="0" borderId="10" xfId="33" applyNumberFormat="1" applyFont="1" applyBorder="1" applyAlignment="1">
      <alignment horizontal="center" vertical="center" wrapText="1"/>
    </xf>
    <xf numFmtId="2" fontId="43" fillId="0" borderId="10" xfId="33" applyNumberFormat="1" applyFont="1" applyBorder="1" applyAlignment="1">
      <alignment horizontal="center" vertical="center" wrapText="1"/>
    </xf>
    <xf numFmtId="0" fontId="45" fillId="0" borderId="10" xfId="33" applyFont="1" applyBorder="1" applyAlignment="1">
      <alignment horizontal="center" vertical="center" wrapText="1"/>
    </xf>
    <xf numFmtId="0" fontId="45" fillId="0" borderId="0" xfId="33" applyFont="1" applyAlignment="1">
      <alignment horizontal="center" vertical="center" wrapText="1"/>
    </xf>
    <xf numFmtId="0" fontId="45" fillId="0" borderId="42" xfId="33" applyFont="1" applyBorder="1" applyAlignment="1">
      <alignment horizontal="center" vertical="center" wrapText="1"/>
    </xf>
    <xf numFmtId="1" fontId="45" fillId="0" borderId="10" xfId="33" applyNumberFormat="1" applyFont="1" applyBorder="1" applyAlignment="1">
      <alignment horizontal="center" vertical="center" wrapText="1"/>
    </xf>
    <xf numFmtId="2" fontId="45" fillId="0" borderId="10" xfId="33" applyNumberFormat="1" applyFont="1" applyBorder="1" applyAlignment="1">
      <alignment horizontal="center" vertical="center" wrapText="1"/>
    </xf>
    <xf numFmtId="0" fontId="3" fillId="0" borderId="42" xfId="33" applyFont="1" applyBorder="1" applyAlignment="1">
      <alignment horizontal="center" vertical="center" wrapText="1"/>
    </xf>
    <xf numFmtId="169" fontId="3" fillId="0" borderId="42" xfId="33" applyNumberFormat="1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 wrapText="1"/>
    </xf>
    <xf numFmtId="0" fontId="48" fillId="0" borderId="0" xfId="33" applyFont="1" applyAlignment="1">
      <alignment vertical="center"/>
    </xf>
    <xf numFmtId="1" fontId="3" fillId="0" borderId="10" xfId="33" applyNumberFormat="1" applyFont="1" applyBorder="1" applyAlignment="1">
      <alignment horizontal="center" vertical="center" wrapText="1"/>
    </xf>
    <xf numFmtId="4" fontId="3" fillId="0" borderId="42" xfId="33" applyNumberFormat="1" applyFont="1" applyBorder="1" applyAlignment="1">
      <alignment horizontal="right" vertical="center" wrapText="1"/>
    </xf>
    <xf numFmtId="0" fontId="49" fillId="0" borderId="41" xfId="33" applyFont="1" applyBorder="1" applyAlignment="1">
      <alignment horizontal="center" vertical="center" wrapText="1"/>
    </xf>
    <xf numFmtId="0" fontId="49" fillId="0" borderId="13" xfId="33" applyFont="1" applyBorder="1" applyAlignment="1">
      <alignment horizontal="center" vertical="center" wrapText="1"/>
    </xf>
    <xf numFmtId="165" fontId="49" fillId="0" borderId="13" xfId="33" applyNumberFormat="1" applyFont="1" applyBorder="1" applyAlignment="1">
      <alignment horizontal="center" vertical="center" wrapText="1"/>
    </xf>
    <xf numFmtId="4" fontId="43" fillId="0" borderId="13" xfId="33" applyNumberFormat="1" applyFont="1" applyBorder="1" applyAlignment="1">
      <alignment horizontal="right" vertical="center"/>
    </xf>
    <xf numFmtId="0" fontId="3" fillId="2" borderId="10" xfId="33" applyFont="1" applyFill="1" applyBorder="1" applyAlignment="1">
      <alignment horizontal="center" vertical="center" wrapText="1"/>
    </xf>
    <xf numFmtId="1" fontId="3" fillId="2" borderId="10" xfId="33" applyNumberFormat="1" applyFont="1" applyFill="1" applyBorder="1" applyAlignment="1">
      <alignment horizontal="center" vertical="center" wrapText="1"/>
    </xf>
    <xf numFmtId="4" fontId="3" fillId="2" borderId="42" xfId="33" applyNumberFormat="1" applyFont="1" applyFill="1" applyBorder="1" applyAlignment="1">
      <alignment horizontal="right" vertical="center" wrapText="1"/>
    </xf>
    <xf numFmtId="4" fontId="3" fillId="2" borderId="10" xfId="33" applyNumberFormat="1" applyFont="1" applyFill="1" applyBorder="1" applyAlignment="1">
      <alignment horizontal="right" vertical="center"/>
    </xf>
    <xf numFmtId="0" fontId="50" fillId="0" borderId="0" xfId="33" applyFont="1" applyAlignment="1">
      <alignment vertical="center" wrapText="1"/>
    </xf>
    <xf numFmtId="1" fontId="51" fillId="0" borderId="47" xfId="33" applyNumberFormat="1" applyFont="1" applyBorder="1" applyAlignment="1">
      <alignment horizontal="center" vertical="center" wrapText="1"/>
    </xf>
    <xf numFmtId="1" fontId="51" fillId="0" borderId="10" xfId="33" applyNumberFormat="1" applyFont="1" applyBorder="1" applyAlignment="1">
      <alignment horizontal="center" vertical="center" wrapText="1"/>
    </xf>
    <xf numFmtId="0" fontId="54" fillId="0" borderId="41" xfId="33" applyFont="1" applyBorder="1" applyAlignment="1">
      <alignment horizontal="center" vertical="center" wrapText="1"/>
    </xf>
    <xf numFmtId="0" fontId="54" fillId="0" borderId="13" xfId="33" applyFont="1" applyBorder="1" applyAlignment="1">
      <alignment horizontal="center" vertical="center" wrapText="1"/>
    </xf>
    <xf numFmtId="165" fontId="54" fillId="0" borderId="13" xfId="33" applyNumberFormat="1" applyFont="1" applyBorder="1" applyAlignment="1">
      <alignment horizontal="center" vertical="center" wrapText="1"/>
    </xf>
    <xf numFmtId="0" fontId="6" fillId="2" borderId="0" xfId="33" applyFont="1" applyFill="1" applyAlignment="1">
      <alignment vertical="center"/>
    </xf>
    <xf numFmtId="0" fontId="6" fillId="0" borderId="10" xfId="33" applyFont="1" applyBorder="1" applyAlignment="1">
      <alignment horizontal="center" vertical="center" wrapText="1"/>
    </xf>
    <xf numFmtId="1" fontId="6" fillId="0" borderId="10" xfId="33" applyNumberFormat="1" applyFont="1" applyBorder="1" applyAlignment="1">
      <alignment horizontal="center" vertical="center" wrapText="1"/>
    </xf>
    <xf numFmtId="4" fontId="6" fillId="0" borderId="42" xfId="33" applyNumberFormat="1" applyFont="1" applyBorder="1" applyAlignment="1">
      <alignment horizontal="right" vertical="center" wrapText="1"/>
    </xf>
    <xf numFmtId="4" fontId="6" fillId="0" borderId="10" xfId="33" applyNumberFormat="1" applyFont="1" applyBorder="1" applyAlignment="1">
      <alignment horizontal="right" vertical="center"/>
    </xf>
    <xf numFmtId="0" fontId="49" fillId="0" borderId="0" xfId="33" applyFont="1" applyAlignment="1">
      <alignment vertical="center" wrapText="1"/>
    </xf>
    <xf numFmtId="0" fontId="49" fillId="0" borderId="0" xfId="33" applyFont="1" applyAlignment="1">
      <alignment vertical="center"/>
    </xf>
    <xf numFmtId="0" fontId="56" fillId="0" borderId="0" xfId="33" applyFont="1" applyAlignment="1">
      <alignment vertical="center" wrapText="1"/>
    </xf>
    <xf numFmtId="0" fontId="57" fillId="0" borderId="0" xfId="33" applyFont="1" applyAlignment="1">
      <alignment vertical="center" wrapText="1"/>
    </xf>
    <xf numFmtId="0" fontId="58" fillId="0" borderId="0" xfId="33" applyFont="1" applyAlignment="1">
      <alignment vertical="center" wrapText="1"/>
    </xf>
    <xf numFmtId="0" fontId="3" fillId="2" borderId="0" xfId="33" applyFont="1" applyFill="1" applyAlignment="1">
      <alignment vertical="center"/>
    </xf>
    <xf numFmtId="0" fontId="60" fillId="2" borderId="10" xfId="33" applyFont="1" applyFill="1" applyBorder="1" applyAlignment="1">
      <alignment horizontal="center" vertical="center" wrapText="1"/>
    </xf>
    <xf numFmtId="1" fontId="60" fillId="2" borderId="10" xfId="33" applyNumberFormat="1" applyFont="1" applyFill="1" applyBorder="1" applyAlignment="1">
      <alignment horizontal="center" vertical="center" wrapText="1"/>
    </xf>
    <xf numFmtId="4" fontId="60" fillId="2" borderId="42" xfId="33" applyNumberFormat="1" applyFont="1" applyFill="1" applyBorder="1" applyAlignment="1">
      <alignment horizontal="right" vertical="center" wrapText="1"/>
    </xf>
    <xf numFmtId="4" fontId="60" fillId="2" borderId="10" xfId="33" applyNumberFormat="1" applyFont="1" applyFill="1" applyBorder="1" applyAlignment="1">
      <alignment horizontal="right" vertical="center"/>
    </xf>
    <xf numFmtId="0" fontId="6" fillId="2" borderId="10" xfId="33" applyFont="1" applyFill="1" applyBorder="1" applyAlignment="1">
      <alignment horizontal="center" vertical="center" wrapText="1"/>
    </xf>
    <xf numFmtId="1" fontId="6" fillId="2" borderId="10" xfId="33" applyNumberFormat="1" applyFont="1" applyFill="1" applyBorder="1" applyAlignment="1">
      <alignment horizontal="center" vertical="center" wrapText="1"/>
    </xf>
    <xf numFmtId="4" fontId="6" fillId="2" borderId="42" xfId="33" applyNumberFormat="1" applyFont="1" applyFill="1" applyBorder="1" applyAlignment="1">
      <alignment horizontal="right" vertical="center" wrapText="1"/>
    </xf>
    <xf numFmtId="4" fontId="6" fillId="2" borderId="10" xfId="33" applyNumberFormat="1" applyFont="1" applyFill="1" applyBorder="1" applyAlignment="1">
      <alignment horizontal="right" vertical="center"/>
    </xf>
    <xf numFmtId="0" fontId="61" fillId="0" borderId="10" xfId="33" applyFont="1" applyBorder="1" applyAlignment="1">
      <alignment horizontal="center" vertical="center" wrapText="1"/>
    </xf>
    <xf numFmtId="0" fontId="61" fillId="0" borderId="47" xfId="33" applyFont="1" applyBorder="1" applyAlignment="1">
      <alignment horizontal="center" vertical="center" wrapText="1"/>
    </xf>
    <xf numFmtId="4" fontId="61" fillId="0" borderId="10" xfId="33" applyNumberFormat="1" applyFont="1" applyBorder="1" applyAlignment="1">
      <alignment horizontal="center" vertical="center" wrapText="1"/>
    </xf>
    <xf numFmtId="0" fontId="59" fillId="2" borderId="10" xfId="33" applyFont="1" applyFill="1" applyBorder="1" applyAlignment="1">
      <alignment horizontal="center" vertical="center" wrapText="1"/>
    </xf>
    <xf numFmtId="1" fontId="59" fillId="2" borderId="10" xfId="33" applyNumberFormat="1" applyFont="1" applyFill="1" applyBorder="1" applyAlignment="1">
      <alignment horizontal="center" vertical="center" wrapText="1"/>
    </xf>
    <xf numFmtId="4" fontId="59" fillId="2" borderId="42" xfId="33" applyNumberFormat="1" applyFont="1" applyFill="1" applyBorder="1" applyAlignment="1">
      <alignment horizontal="right" vertical="center" wrapText="1"/>
    </xf>
    <xf numFmtId="4" fontId="59" fillId="2" borderId="10" xfId="33" applyNumberFormat="1" applyFont="1" applyFill="1" applyBorder="1" applyAlignment="1">
      <alignment horizontal="right" vertical="center"/>
    </xf>
    <xf numFmtId="0" fontId="63" fillId="2" borderId="10" xfId="33" applyFont="1" applyFill="1" applyBorder="1" applyAlignment="1">
      <alignment horizontal="center" vertical="center" wrapText="1"/>
    </xf>
    <xf numFmtId="1" fontId="63" fillId="2" borderId="10" xfId="33" applyNumberFormat="1" applyFont="1" applyFill="1" applyBorder="1" applyAlignment="1">
      <alignment horizontal="center" vertical="center" wrapText="1"/>
    </xf>
    <xf numFmtId="4" fontId="63" fillId="2" borderId="42" xfId="33" applyNumberFormat="1" applyFont="1" applyFill="1" applyBorder="1" applyAlignment="1">
      <alignment horizontal="right" vertical="center" wrapText="1"/>
    </xf>
    <xf numFmtId="4" fontId="63" fillId="2" borderId="10" xfId="33" applyNumberFormat="1" applyFont="1" applyFill="1" applyBorder="1" applyAlignment="1">
      <alignment horizontal="right" vertical="center"/>
    </xf>
    <xf numFmtId="0" fontId="64" fillId="0" borderId="0" xfId="33" applyFont="1" applyAlignment="1">
      <alignment vertical="center" wrapText="1"/>
    </xf>
    <xf numFmtId="0" fontId="64" fillId="0" borderId="0" xfId="33" applyFont="1" applyAlignment="1">
      <alignment vertical="center"/>
    </xf>
    <xf numFmtId="0" fontId="63" fillId="0" borderId="0" xfId="33" applyFont="1" applyAlignment="1">
      <alignment vertical="center" wrapText="1"/>
    </xf>
    <xf numFmtId="0" fontId="63" fillId="2" borderId="0" xfId="33" applyFont="1" applyFill="1" applyAlignment="1">
      <alignment vertical="center"/>
    </xf>
    <xf numFmtId="0" fontId="66" fillId="0" borderId="20" xfId="33" applyFont="1" applyBorder="1" applyAlignment="1">
      <alignment horizontal="center" vertical="center" wrapText="1"/>
    </xf>
    <xf numFmtId="1" fontId="66" fillId="0" borderId="20" xfId="33" applyNumberFormat="1" applyFont="1" applyBorder="1" applyAlignment="1">
      <alignment horizontal="center" vertical="center" wrapText="1"/>
    </xf>
    <xf numFmtId="4" fontId="66" fillId="0" borderId="48" xfId="33" applyNumberFormat="1" applyFont="1" applyBorder="1" applyAlignment="1">
      <alignment horizontal="right" vertical="center" wrapText="1"/>
    </xf>
    <xf numFmtId="4" fontId="65" fillId="0" borderId="20" xfId="33" applyNumberFormat="1" applyFont="1" applyBorder="1" applyAlignment="1">
      <alignment horizontal="right" vertical="center"/>
    </xf>
    <xf numFmtId="0" fontId="26" fillId="0" borderId="10" xfId="33" applyFont="1" applyBorder="1" applyAlignment="1">
      <alignment horizontal="center" vertical="center" wrapText="1"/>
    </xf>
    <xf numFmtId="1" fontId="26" fillId="0" borderId="10" xfId="33" applyNumberFormat="1" applyFont="1" applyBorder="1" applyAlignment="1">
      <alignment horizontal="center" vertical="center" wrapText="1"/>
    </xf>
    <xf numFmtId="4" fontId="26" fillId="0" borderId="42" xfId="33" applyNumberFormat="1" applyFont="1" applyBorder="1" applyAlignment="1">
      <alignment horizontal="right" vertical="center" wrapText="1"/>
    </xf>
    <xf numFmtId="4" fontId="26" fillId="0" borderId="10" xfId="33" applyNumberFormat="1" applyFont="1" applyBorder="1" applyAlignment="1">
      <alignment horizontal="right" vertical="center"/>
    </xf>
    <xf numFmtId="0" fontId="26" fillId="0" borderId="20" xfId="33" applyFont="1" applyBorder="1" applyAlignment="1">
      <alignment horizontal="center" vertical="center" wrapText="1"/>
    </xf>
    <xf numFmtId="1" fontId="26" fillId="0" borderId="20" xfId="33" applyNumberFormat="1" applyFont="1" applyBorder="1" applyAlignment="1">
      <alignment horizontal="center" vertical="center" wrapText="1"/>
    </xf>
    <xf numFmtId="4" fontId="26" fillId="0" borderId="48" xfId="33" applyNumberFormat="1" applyFont="1" applyBorder="1" applyAlignment="1">
      <alignment horizontal="right" vertical="center" wrapText="1"/>
    </xf>
    <xf numFmtId="44" fontId="33" fillId="5" borderId="31" xfId="35" applyFont="1" applyFill="1" applyBorder="1" applyAlignment="1">
      <alignment vertical="center" wrapText="1"/>
    </xf>
    <xf numFmtId="44" fontId="35" fillId="0" borderId="31" xfId="35" applyFont="1" applyBorder="1" applyAlignment="1">
      <alignment horizontal="center" vertical="center" wrapText="1"/>
    </xf>
    <xf numFmtId="44" fontId="35" fillId="0" borderId="31" xfId="35" applyFont="1" applyBorder="1" applyAlignment="1">
      <alignment horizontal="right" vertical="center" wrapText="1"/>
    </xf>
    <xf numFmtId="44" fontId="32" fillId="7" borderId="31" xfId="35" applyFont="1" applyFill="1" applyBorder="1" applyAlignment="1">
      <alignment horizontal="center" vertical="center" wrapText="1"/>
    </xf>
    <xf numFmtId="44" fontId="32" fillId="6" borderId="31" xfId="25" applyFont="1" applyFill="1" applyBorder="1" applyAlignment="1" applyProtection="1">
      <alignment horizontal="center" vertical="center" wrapText="1"/>
    </xf>
    <xf numFmtId="44" fontId="33" fillId="4" borderId="31" xfId="25" applyFont="1" applyFill="1" applyBorder="1" applyAlignment="1" applyProtection="1">
      <alignment horizontal="right" vertical="center" wrapText="1"/>
    </xf>
    <xf numFmtId="44" fontId="33" fillId="4" borderId="35" xfId="25" applyFont="1" applyFill="1" applyBorder="1" applyAlignment="1" applyProtection="1">
      <alignment horizontal="right" vertical="center" wrapText="1"/>
    </xf>
    <xf numFmtId="165" fontId="0" fillId="0" borderId="0" xfId="0" applyNumberFormat="1" applyAlignment="1">
      <alignment vertical="center"/>
    </xf>
    <xf numFmtId="2" fontId="35" fillId="0" borderId="53" xfId="23" applyNumberFormat="1" applyFont="1" applyBorder="1" applyAlignment="1">
      <alignment horizontal="center" vertical="center" wrapText="1"/>
    </xf>
    <xf numFmtId="0" fontId="4" fillId="0" borderId="54" xfId="23" applyFont="1" applyBorder="1" applyAlignment="1">
      <alignment horizontal="right" vertical="center" wrapText="1"/>
    </xf>
    <xf numFmtId="2" fontId="33" fillId="4" borderId="54" xfId="23" applyNumberFormat="1" applyFont="1" applyFill="1" applyBorder="1" applyAlignment="1">
      <alignment vertical="center" wrapText="1"/>
    </xf>
    <xf numFmtId="2" fontId="33" fillId="4" borderId="54" xfId="23" applyNumberFormat="1" applyFont="1" applyFill="1" applyBorder="1" applyAlignment="1">
      <alignment vertical="center"/>
    </xf>
    <xf numFmtId="2" fontId="33" fillId="4" borderId="55" xfId="23" applyNumberFormat="1" applyFont="1" applyFill="1" applyBorder="1" applyAlignment="1">
      <alignment vertical="center"/>
    </xf>
    <xf numFmtId="2" fontId="67" fillId="0" borderId="56" xfId="23" applyNumberFormat="1" applyFont="1" applyBorder="1" applyAlignment="1">
      <alignment horizontal="center" vertical="center" wrapText="1"/>
    </xf>
    <xf numFmtId="2" fontId="37" fillId="5" borderId="56" xfId="23" applyNumberFormat="1" applyFont="1" applyFill="1" applyBorder="1" applyAlignment="1">
      <alignment horizontal="center" vertical="center"/>
    </xf>
    <xf numFmtId="2" fontId="33" fillId="4" borderId="56" xfId="23" applyNumberFormat="1" applyFont="1" applyFill="1" applyBorder="1" applyAlignment="1">
      <alignment vertical="center" wrapText="1"/>
    </xf>
    <xf numFmtId="2" fontId="33" fillId="4" borderId="56" xfId="23" applyNumberFormat="1" applyFont="1" applyFill="1" applyBorder="1" applyAlignment="1">
      <alignment vertical="center"/>
    </xf>
    <xf numFmtId="2" fontId="33" fillId="4" borderId="57" xfId="23" applyNumberFormat="1" applyFont="1" applyFill="1" applyBorder="1" applyAlignment="1">
      <alignment vertical="center"/>
    </xf>
    <xf numFmtId="0" fontId="3" fillId="0" borderId="10" xfId="33" applyFont="1" applyBorder="1" applyAlignment="1">
      <alignment vertical="center" wrapText="1"/>
    </xf>
    <xf numFmtId="2" fontId="35" fillId="0" borderId="33" xfId="23" applyNumberFormat="1" applyFont="1" applyBorder="1" applyAlignment="1">
      <alignment horizontal="center" vertical="center" wrapText="1"/>
    </xf>
    <xf numFmtId="2" fontId="35" fillId="0" borderId="31" xfId="23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3" fillId="0" borderId="42" xfId="33" applyFont="1" applyBorder="1" applyAlignment="1">
      <alignment horizontal="left" vertical="center" wrapText="1" indent="1"/>
    </xf>
    <xf numFmtId="0" fontId="3" fillId="0" borderId="47" xfId="33" applyFont="1" applyBorder="1" applyAlignment="1">
      <alignment horizontal="left" vertical="center" wrapText="1" indent="1"/>
    </xf>
    <xf numFmtId="0" fontId="46" fillId="0" borderId="42" xfId="33" applyFont="1" applyBorder="1" applyAlignment="1">
      <alignment horizontal="left" vertical="center" wrapText="1"/>
    </xf>
    <xf numFmtId="0" fontId="46" fillId="0" borderId="47" xfId="33" applyFont="1" applyBorder="1" applyAlignment="1">
      <alignment horizontal="left" vertical="center" wrapText="1"/>
    </xf>
    <xf numFmtId="39" fontId="19" fillId="0" borderId="0" xfId="22" applyNumberFormat="1" applyFont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1" fillId="3" borderId="30" xfId="21" applyFont="1" applyFill="1" applyBorder="1" applyAlignment="1">
      <alignment horizontal="center" vertical="center" wrapText="1"/>
    </xf>
    <xf numFmtId="0" fontId="21" fillId="3" borderId="29" xfId="21" applyFont="1" applyFill="1" applyBorder="1" applyAlignment="1">
      <alignment horizontal="center" vertical="center" wrapText="1"/>
    </xf>
    <xf numFmtId="2" fontId="35" fillId="0" borderId="33" xfId="23" applyNumberFormat="1" applyFont="1" applyBorder="1" applyAlignment="1">
      <alignment horizontal="center" vertical="center" wrapText="1"/>
    </xf>
    <xf numFmtId="2" fontId="34" fillId="0" borderId="32" xfId="23" applyNumberFormat="1" applyFont="1" applyBorder="1" applyAlignment="1">
      <alignment horizontal="center" vertical="center" wrapText="1"/>
    </xf>
    <xf numFmtId="2" fontId="34" fillId="4" borderId="29" xfId="23" applyNumberFormat="1" applyFont="1" applyFill="1" applyBorder="1" applyAlignment="1">
      <alignment horizontal="center" vertical="center" wrapText="1"/>
    </xf>
    <xf numFmtId="2" fontId="36" fillId="0" borderId="36" xfId="23" applyNumberFormat="1" applyFont="1" applyBorder="1" applyAlignment="1">
      <alignment horizontal="center" vertical="center"/>
    </xf>
    <xf numFmtId="2" fontId="36" fillId="0" borderId="37" xfId="23" applyNumberFormat="1" applyFont="1" applyBorder="1" applyAlignment="1">
      <alignment horizontal="center" vertical="center"/>
    </xf>
    <xf numFmtId="2" fontId="36" fillId="0" borderId="38" xfId="23" applyNumberFormat="1" applyFont="1" applyBorder="1" applyAlignment="1">
      <alignment horizontal="center" vertical="center"/>
    </xf>
    <xf numFmtId="2" fontId="35" fillId="0" borderId="31" xfId="23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0" borderId="10" xfId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4" fontId="4" fillId="0" borderId="10" xfId="1" applyNumberFormat="1" applyFont="1" applyBorder="1" applyAlignment="1">
      <alignment horizontal="center" vertical="center" wrapText="1"/>
    </xf>
    <xf numFmtId="4" fontId="4" fillId="0" borderId="11" xfId="1" applyNumberFormat="1" applyFont="1" applyBorder="1" applyAlignment="1">
      <alignment horizontal="center" vertical="center" wrapText="1"/>
    </xf>
    <xf numFmtId="4" fontId="4" fillId="0" borderId="24" xfId="1" applyNumberFormat="1" applyFont="1" applyBorder="1" applyAlignment="1">
      <alignment horizontal="center" vertical="center" wrapText="1"/>
    </xf>
    <xf numFmtId="4" fontId="4" fillId="0" borderId="12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horizontal="center" vertical="center" wrapText="1"/>
    </xf>
    <xf numFmtId="0" fontId="1" fillId="0" borderId="28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4" fillId="0" borderId="51" xfId="1" applyFont="1" applyBorder="1" applyAlignment="1">
      <alignment horizontal="right" vertical="center" wrapText="1"/>
    </xf>
    <xf numFmtId="0" fontId="4" fillId="0" borderId="52" xfId="1" applyFont="1" applyBorder="1" applyAlignment="1">
      <alignment horizontal="right" vertical="center" wrapText="1"/>
    </xf>
    <xf numFmtId="0" fontId="4" fillId="0" borderId="46" xfId="33" applyFont="1" applyBorder="1" applyAlignment="1">
      <alignment horizontal="center" vertical="center" wrapText="1"/>
    </xf>
    <xf numFmtId="0" fontId="4" fillId="0" borderId="16" xfId="33" applyFont="1" applyBorder="1" applyAlignment="1">
      <alignment horizontal="center" vertical="center" wrapText="1"/>
    </xf>
    <xf numFmtId="0" fontId="4" fillId="0" borderId="45" xfId="33" applyFont="1" applyBorder="1" applyAlignment="1">
      <alignment horizontal="center" vertical="center" wrapText="1"/>
    </xf>
    <xf numFmtId="0" fontId="4" fillId="0" borderId="44" xfId="33" applyFont="1" applyBorder="1" applyAlignment="1">
      <alignment horizontal="center" vertical="center" wrapText="1"/>
    </xf>
    <xf numFmtId="0" fontId="4" fillId="0" borderId="18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41" xfId="33" applyFont="1" applyBorder="1" applyAlignment="1">
      <alignment horizontal="center" vertical="center" wrapText="1"/>
    </xf>
    <xf numFmtId="0" fontId="3" fillId="2" borderId="15" xfId="33" applyFont="1" applyFill="1" applyBorder="1" applyAlignment="1">
      <alignment horizontal="left" vertical="center" wrapText="1"/>
    </xf>
    <xf numFmtId="0" fontId="3" fillId="2" borderId="16" xfId="33" applyFont="1" applyFill="1" applyBorder="1" applyAlignment="1">
      <alignment horizontal="left" vertical="center" wrapText="1"/>
    </xf>
    <xf numFmtId="0" fontId="44" fillId="0" borderId="42" xfId="33" applyFont="1" applyBorder="1" applyAlignment="1">
      <alignment horizontal="left" vertical="center" wrapText="1"/>
    </xf>
    <xf numFmtId="0" fontId="44" fillId="0" borderId="47" xfId="33" applyFont="1" applyBorder="1" applyAlignment="1">
      <alignment horizontal="left" vertical="center" wrapText="1"/>
    </xf>
    <xf numFmtId="0" fontId="3" fillId="0" borderId="42" xfId="33" applyFont="1" applyBorder="1" applyAlignment="1">
      <alignment horizontal="left" vertical="center" wrapText="1"/>
    </xf>
    <xf numFmtId="0" fontId="3" fillId="0" borderId="47" xfId="33" applyFont="1" applyBorder="1" applyAlignment="1">
      <alignment horizontal="left" vertical="center" wrapText="1"/>
    </xf>
    <xf numFmtId="1" fontId="52" fillId="0" borderId="42" xfId="33" applyNumberFormat="1" applyFont="1" applyBorder="1" applyAlignment="1">
      <alignment horizontal="left" vertical="center" wrapText="1"/>
    </xf>
    <xf numFmtId="1" fontId="52" fillId="0" borderId="47" xfId="33" applyNumberFormat="1" applyFont="1" applyBorder="1" applyAlignment="1">
      <alignment horizontal="left" vertical="center" wrapText="1"/>
    </xf>
    <xf numFmtId="0" fontId="53" fillId="0" borderId="42" xfId="33" applyFont="1" applyBorder="1" applyAlignment="1">
      <alignment horizontal="left" vertical="center" wrapText="1"/>
    </xf>
    <xf numFmtId="0" fontId="53" fillId="0" borderId="47" xfId="33" applyFont="1" applyBorder="1" applyAlignment="1">
      <alignment horizontal="left" vertical="center" wrapText="1"/>
    </xf>
    <xf numFmtId="0" fontId="3" fillId="0" borderId="42" xfId="33" applyFont="1" applyBorder="1" applyAlignment="1">
      <alignment horizontal="left" vertical="center" wrapText="1" indent="1"/>
    </xf>
    <xf numFmtId="0" fontId="3" fillId="0" borderId="47" xfId="33" applyFont="1" applyBorder="1" applyAlignment="1">
      <alignment horizontal="left" vertical="center" wrapText="1" indent="1"/>
    </xf>
    <xf numFmtId="0" fontId="3" fillId="0" borderId="43" xfId="33" applyFont="1" applyBorder="1" applyAlignment="1">
      <alignment horizontal="left" vertical="center" wrapText="1"/>
    </xf>
    <xf numFmtId="0" fontId="3" fillId="0" borderId="44" xfId="33" applyFont="1" applyBorder="1" applyAlignment="1">
      <alignment horizontal="left" vertical="center" wrapText="1"/>
    </xf>
    <xf numFmtId="0" fontId="43" fillId="0" borderId="39" xfId="33" applyFont="1" applyBorder="1" applyAlignment="1">
      <alignment horizontal="right" vertical="center" wrapText="1"/>
    </xf>
    <xf numFmtId="0" fontId="43" fillId="0" borderId="41" xfId="33" applyFont="1" applyBorder="1" applyAlignment="1">
      <alignment horizontal="right" vertical="center" wrapText="1"/>
    </xf>
    <xf numFmtId="0" fontId="51" fillId="0" borderId="39" xfId="33" applyFont="1" applyBorder="1" applyAlignment="1">
      <alignment horizontal="right" vertical="center" wrapText="1"/>
    </xf>
    <xf numFmtId="0" fontId="51" fillId="0" borderId="41" xfId="33" applyFont="1" applyBorder="1" applyAlignment="1">
      <alignment horizontal="right" vertical="center" wrapText="1"/>
    </xf>
    <xf numFmtId="0" fontId="6" fillId="0" borderId="15" xfId="33" applyFont="1" applyBorder="1" applyAlignment="1">
      <alignment horizontal="left" vertical="center" wrapText="1"/>
    </xf>
    <xf numFmtId="0" fontId="6" fillId="0" borderId="16" xfId="33" applyFont="1" applyBorder="1" applyAlignment="1">
      <alignment horizontal="left" vertical="center" wrapText="1"/>
    </xf>
    <xf numFmtId="0" fontId="3" fillId="0" borderId="15" xfId="33" applyFont="1" applyBorder="1" applyAlignment="1">
      <alignment horizontal="left" vertical="center" wrapText="1"/>
    </xf>
    <xf numFmtId="0" fontId="3" fillId="0" borderId="16" xfId="33" applyFont="1" applyBorder="1" applyAlignment="1">
      <alignment horizontal="left" vertical="center" wrapText="1"/>
    </xf>
    <xf numFmtId="0" fontId="3" fillId="0" borderId="39" xfId="33" applyFont="1" applyBorder="1" applyAlignment="1">
      <alignment horizontal="left" vertical="center" wrapText="1"/>
    </xf>
    <xf numFmtId="0" fontId="3" fillId="0" borderId="41" xfId="33" applyFont="1" applyBorder="1" applyAlignment="1">
      <alignment horizontal="left" vertical="center" wrapText="1"/>
    </xf>
    <xf numFmtId="0" fontId="3" fillId="2" borderId="39" xfId="33" applyFont="1" applyFill="1" applyBorder="1" applyAlignment="1">
      <alignment horizontal="left" vertical="center" wrapText="1"/>
    </xf>
    <xf numFmtId="0" fontId="3" fillId="2" borderId="41" xfId="33" applyFont="1" applyFill="1" applyBorder="1" applyAlignment="1">
      <alignment horizontal="left" vertical="center" wrapText="1"/>
    </xf>
    <xf numFmtId="0" fontId="59" fillId="2" borderId="42" xfId="33" applyFont="1" applyFill="1" applyBorder="1" applyAlignment="1">
      <alignment horizontal="center" vertical="center" wrapText="1"/>
    </xf>
    <xf numFmtId="0" fontId="59" fillId="2" borderId="47" xfId="33" applyFont="1" applyFill="1" applyBorder="1" applyAlignment="1">
      <alignment horizontal="center" vertical="center" wrapText="1"/>
    </xf>
    <xf numFmtId="0" fontId="6" fillId="2" borderId="42" xfId="33" applyFont="1" applyFill="1" applyBorder="1" applyAlignment="1">
      <alignment horizontal="left" vertical="center" wrapText="1"/>
    </xf>
    <xf numFmtId="0" fontId="6" fillId="2" borderId="47" xfId="33" applyFont="1" applyFill="1" applyBorder="1" applyAlignment="1">
      <alignment horizontal="left" vertical="center" wrapText="1"/>
    </xf>
    <xf numFmtId="0" fontId="62" fillId="0" borderId="42" xfId="33" applyFont="1" applyBorder="1" applyAlignment="1">
      <alignment horizontal="left" vertical="center" wrapText="1"/>
    </xf>
    <xf numFmtId="0" fontId="62" fillId="0" borderId="47" xfId="33" applyFont="1" applyBorder="1" applyAlignment="1">
      <alignment horizontal="left" vertical="center" wrapText="1"/>
    </xf>
    <xf numFmtId="0" fontId="63" fillId="2" borderId="42" xfId="33" applyFont="1" applyFill="1" applyBorder="1" applyAlignment="1">
      <alignment horizontal="left" vertical="center" wrapText="1"/>
    </xf>
    <xf numFmtId="0" fontId="65" fillId="0" borderId="48" xfId="33" applyFont="1" applyBorder="1" applyAlignment="1">
      <alignment horizontal="right" vertical="center" wrapText="1"/>
    </xf>
    <xf numFmtId="0" fontId="65" fillId="0" borderId="49" xfId="33" applyFont="1" applyBorder="1" applyAlignment="1">
      <alignment horizontal="right" vertical="center" wrapText="1"/>
    </xf>
    <xf numFmtId="0" fontId="26" fillId="0" borderId="28" xfId="33" applyFont="1" applyBorder="1" applyAlignment="1">
      <alignment horizontal="right" vertical="center" wrapText="1"/>
    </xf>
    <xf numFmtId="0" fontId="26" fillId="0" borderId="50" xfId="33" applyFont="1" applyBorder="1" applyAlignment="1">
      <alignment horizontal="right" vertical="center" wrapText="1"/>
    </xf>
    <xf numFmtId="0" fontId="59" fillId="2" borderId="42" xfId="33" applyFont="1" applyFill="1" applyBorder="1" applyAlignment="1">
      <alignment horizontal="left" vertical="center" wrapText="1"/>
    </xf>
    <xf numFmtId="0" fontId="59" fillId="2" borderId="47" xfId="33" applyFont="1" applyFill="1" applyBorder="1" applyAlignment="1">
      <alignment horizontal="left" vertical="center" wrapText="1"/>
    </xf>
    <xf numFmtId="0" fontId="63" fillId="2" borderId="43" xfId="33" applyFont="1" applyFill="1" applyBorder="1" applyAlignment="1">
      <alignment horizontal="left" vertical="center" wrapText="1"/>
    </xf>
    <xf numFmtId="0" fontId="63" fillId="2" borderId="44" xfId="33" applyFont="1" applyFill="1" applyBorder="1" applyAlignment="1">
      <alignment horizontal="left" vertical="center" wrapText="1"/>
    </xf>
    <xf numFmtId="0" fontId="39" fillId="0" borderId="10" xfId="33" applyFont="1" applyBorder="1" applyAlignment="1">
      <alignment vertical="center" wrapText="1"/>
    </xf>
    <xf numFmtId="0" fontId="3" fillId="0" borderId="0" xfId="33" applyFont="1" applyAlignment="1">
      <alignment vertical="center" wrapText="1"/>
    </xf>
    <xf numFmtId="0" fontId="3" fillId="0" borderId="0" xfId="33" applyFont="1" applyAlignment="1">
      <alignment horizontal="center" vertical="center" wrapText="1"/>
    </xf>
    <xf numFmtId="0" fontId="3" fillId="0" borderId="0" xfId="33" applyNumberFormat="1" applyFont="1" applyAlignment="1">
      <alignment vertical="center" wrapText="1"/>
    </xf>
    <xf numFmtId="0" fontId="26" fillId="0" borderId="0" xfId="33" applyFont="1" applyAlignment="1">
      <alignment vertical="center"/>
    </xf>
    <xf numFmtId="0" fontId="69" fillId="0" borderId="0" xfId="33" applyFont="1" applyAlignment="1">
      <alignment vertical="center" wrapText="1"/>
    </xf>
    <xf numFmtId="0" fontId="26" fillId="0" borderId="20" xfId="33" applyNumberFormat="1" applyFont="1" applyBorder="1" applyAlignment="1">
      <alignment vertical="center" wrapText="1"/>
    </xf>
    <xf numFmtId="0" fontId="26" fillId="0" borderId="10" xfId="33" applyNumberFormat="1" applyFont="1" applyBorder="1" applyAlignment="1">
      <alignment vertical="center" wrapText="1"/>
    </xf>
    <xf numFmtId="0" fontId="26" fillId="0" borderId="0" xfId="33" applyFont="1" applyAlignment="1">
      <alignment vertical="center" wrapText="1"/>
    </xf>
    <xf numFmtId="0" fontId="63" fillId="2" borderId="10" xfId="33" applyNumberFormat="1" applyFont="1" applyFill="1" applyBorder="1" applyAlignment="1">
      <alignment vertical="center" wrapText="1"/>
    </xf>
    <xf numFmtId="0" fontId="61" fillId="0" borderId="10" xfId="33" applyNumberFormat="1" applyFont="1" applyBorder="1" applyAlignment="1">
      <alignment horizontal="center" vertical="center" wrapText="1"/>
    </xf>
    <xf numFmtId="0" fontId="59" fillId="2" borderId="0" xfId="33" applyFont="1" applyFill="1" applyAlignment="1">
      <alignment vertical="center"/>
    </xf>
    <xf numFmtId="0" fontId="59" fillId="0" borderId="0" xfId="33" applyFont="1" applyAlignment="1">
      <alignment vertical="center" wrapText="1"/>
    </xf>
    <xf numFmtId="0" fontId="59" fillId="2" borderId="10" xfId="33" applyNumberFormat="1" applyFont="1" applyFill="1" applyBorder="1" applyAlignment="1">
      <alignment vertical="center" wrapText="1"/>
    </xf>
    <xf numFmtId="0" fontId="6" fillId="2" borderId="10" xfId="33" applyNumberFormat="1" applyFont="1" applyFill="1" applyBorder="1" applyAlignment="1">
      <alignment vertical="center" wrapText="1"/>
    </xf>
    <xf numFmtId="0" fontId="68" fillId="0" borderId="0" xfId="33" applyFont="1" applyAlignment="1">
      <alignment vertical="center" wrapText="1"/>
    </xf>
    <xf numFmtId="0" fontId="68" fillId="2" borderId="10" xfId="33" applyNumberFormat="1" applyFont="1" applyFill="1" applyBorder="1" applyAlignment="1">
      <alignment horizontal="center" vertical="center" wrapText="1"/>
    </xf>
    <xf numFmtId="0" fontId="3" fillId="2" borderId="10" xfId="33" applyNumberFormat="1" applyFont="1" applyFill="1" applyBorder="1" applyAlignment="1">
      <alignment vertical="center" wrapText="1"/>
    </xf>
    <xf numFmtId="0" fontId="49" fillId="0" borderId="10" xfId="33" applyNumberFormat="1" applyFont="1" applyBorder="1" applyAlignment="1">
      <alignment horizontal="center" vertical="center" wrapText="1"/>
    </xf>
    <xf numFmtId="0" fontId="1" fillId="0" borderId="0" xfId="33" applyFont="1" applyAlignment="1">
      <alignment vertical="center"/>
    </xf>
    <xf numFmtId="0" fontId="54" fillId="0" borderId="0" xfId="33" applyFont="1" applyAlignment="1">
      <alignment vertical="center" wrapText="1"/>
    </xf>
    <xf numFmtId="0" fontId="54" fillId="0" borderId="10" xfId="33" applyNumberFormat="1" applyFont="1" applyBorder="1" applyAlignment="1">
      <alignment horizontal="center" vertical="center" wrapText="1"/>
    </xf>
    <xf numFmtId="0" fontId="3" fillId="0" borderId="10" xfId="33" applyNumberFormat="1" applyFont="1" applyBorder="1" applyAlignment="1">
      <alignment vertical="center" wrapText="1"/>
    </xf>
    <xf numFmtId="0" fontId="45" fillId="0" borderId="0" xfId="33" applyFont="1" applyBorder="1" applyAlignment="1">
      <alignment horizontal="center" vertical="center" wrapText="1"/>
    </xf>
    <xf numFmtId="0" fontId="45" fillId="0" borderId="10" xfId="33" applyNumberFormat="1" applyFont="1" applyBorder="1" applyAlignment="1">
      <alignment horizontal="center" vertical="center" wrapText="1"/>
    </xf>
    <xf numFmtId="1" fontId="2" fillId="0" borderId="0" xfId="33" applyNumberFormat="1" applyFont="1" applyAlignment="1">
      <alignment vertical="center"/>
    </xf>
    <xf numFmtId="1" fontId="51" fillId="0" borderId="0" xfId="33" applyNumberFormat="1" applyFont="1" applyAlignment="1">
      <alignment vertical="center" wrapText="1"/>
    </xf>
    <xf numFmtId="0" fontId="51" fillId="0" borderId="10" xfId="33" quotePrefix="1" applyNumberFormat="1" applyFont="1" applyBorder="1" applyAlignment="1">
      <alignment horizontal="center" vertical="center" wrapText="1"/>
    </xf>
    <xf numFmtId="0" fontId="40" fillId="0" borderId="0" xfId="33" applyFont="1" applyAlignment="1">
      <alignment vertical="center" wrapText="1"/>
    </xf>
    <xf numFmtId="0" fontId="6" fillId="0" borderId="10" xfId="33" applyNumberFormat="1" applyFont="1" applyBorder="1" applyAlignment="1">
      <alignment vertical="center" wrapText="1"/>
    </xf>
    <xf numFmtId="0" fontId="70" fillId="0" borderId="0" xfId="33" applyFont="1" applyAlignment="1">
      <alignment vertical="center" wrapText="1"/>
    </xf>
    <xf numFmtId="0" fontId="43" fillId="0" borderId="10" xfId="33" applyNumberFormat="1" applyFont="1" applyBorder="1" applyAlignment="1">
      <alignment horizontal="center" vertical="center" wrapText="1"/>
    </xf>
    <xf numFmtId="0" fontId="3" fillId="0" borderId="47" xfId="33" applyFont="1" applyFill="1" applyBorder="1" applyAlignment="1">
      <alignment horizontal="left" vertical="center" wrapText="1"/>
    </xf>
    <xf numFmtId="0" fontId="3" fillId="0" borderId="42" xfId="33" applyFont="1" applyFill="1" applyBorder="1" applyAlignment="1">
      <alignment horizontal="left" vertical="center" wrapText="1"/>
    </xf>
    <xf numFmtId="0" fontId="4" fillId="0" borderId="10" xfId="33" applyNumberFormat="1" applyFont="1" applyFill="1" applyBorder="1" applyAlignment="1">
      <alignment horizontal="center" vertical="center" wrapText="1"/>
    </xf>
    <xf numFmtId="170" fontId="3" fillId="0" borderId="0" xfId="40" applyNumberFormat="1" applyFont="1" applyAlignment="1">
      <alignment horizontal="right" vertical="center"/>
    </xf>
    <xf numFmtId="0" fontId="4" fillId="0" borderId="10" xfId="33" applyNumberFormat="1" applyFont="1" applyBorder="1" applyAlignment="1">
      <alignment horizontal="center" vertical="center" wrapText="1"/>
    </xf>
    <xf numFmtId="0" fontId="1" fillId="0" borderId="16" xfId="33" applyFont="1" applyBorder="1" applyAlignment="1">
      <alignment vertical="center"/>
    </xf>
    <xf numFmtId="0" fontId="1" fillId="0" borderId="15" xfId="33" applyFont="1" applyBorder="1" applyAlignment="1">
      <alignment vertical="center"/>
    </xf>
    <xf numFmtId="0" fontId="2" fillId="0" borderId="18" xfId="33" applyNumberFormat="1" applyFont="1" applyBorder="1" applyAlignment="1">
      <alignment horizontal="center" vertical="center"/>
    </xf>
    <xf numFmtId="0" fontId="3" fillId="0" borderId="43" xfId="33" applyNumberFormat="1" applyFont="1" applyBorder="1" applyAlignment="1">
      <alignment vertical="center" wrapText="1"/>
    </xf>
    <xf numFmtId="0" fontId="3" fillId="0" borderId="15" xfId="33" applyNumberFormat="1" applyFont="1" applyBorder="1" applyAlignment="1">
      <alignment vertical="center" wrapText="1"/>
    </xf>
    <xf numFmtId="0" fontId="2" fillId="2" borderId="41" xfId="33" applyFont="1" applyFill="1" applyBorder="1" applyAlignment="1">
      <alignment horizontal="center" vertical="center" wrapText="1"/>
    </xf>
    <xf numFmtId="0" fontId="2" fillId="2" borderId="41" xfId="33" applyFont="1" applyFill="1" applyBorder="1" applyAlignment="1">
      <alignment horizontal="center" vertical="center" wrapText="1"/>
    </xf>
    <xf numFmtId="0" fontId="2" fillId="2" borderId="40" xfId="33" applyFont="1" applyFill="1" applyBorder="1" applyAlignment="1">
      <alignment horizontal="center" vertical="center" wrapText="1"/>
    </xf>
    <xf numFmtId="0" fontId="2" fillId="2" borderId="39" xfId="33" applyFont="1" applyFill="1" applyBorder="1" applyAlignment="1">
      <alignment horizontal="center" vertical="center" wrapText="1"/>
    </xf>
    <xf numFmtId="0" fontId="63" fillId="2" borderId="47" xfId="33" applyFont="1" applyFill="1" applyBorder="1" applyAlignment="1">
      <alignment horizontal="left" vertical="center" wrapText="1"/>
    </xf>
    <xf numFmtId="0" fontId="1" fillId="0" borderId="0" xfId="33" applyFont="1" applyAlignment="1">
      <alignment vertical="center" wrapText="1"/>
    </xf>
    <xf numFmtId="165" fontId="1" fillId="0" borderId="13" xfId="33" applyNumberFormat="1" applyFont="1" applyBorder="1" applyAlignment="1">
      <alignment horizontal="center" vertical="center" wrapText="1"/>
    </xf>
    <xf numFmtId="0" fontId="1" fillId="0" borderId="13" xfId="33" applyFont="1" applyBorder="1" applyAlignment="1">
      <alignment horizontal="center" vertical="center" wrapText="1"/>
    </xf>
    <xf numFmtId="0" fontId="1" fillId="0" borderId="41" xfId="33" applyFont="1" applyBorder="1" applyAlignment="1">
      <alignment horizontal="center" vertical="center" wrapText="1"/>
    </xf>
    <xf numFmtId="0" fontId="2" fillId="0" borderId="41" xfId="33" applyFont="1" applyBorder="1" applyAlignment="1">
      <alignment horizontal="right" vertical="center" wrapText="1"/>
    </xf>
    <xf numFmtId="0" fontId="2" fillId="0" borderId="39" xfId="33" applyFont="1" applyBorder="1" applyAlignment="1">
      <alignment horizontal="right" vertical="center" wrapText="1"/>
    </xf>
    <xf numFmtId="0" fontId="1" fillId="0" borderId="10" xfId="33" applyNumberFormat="1" applyFont="1" applyBorder="1" applyAlignment="1">
      <alignment horizontal="center" vertical="center" wrapText="1"/>
    </xf>
    <xf numFmtId="0" fontId="55" fillId="0" borderId="0" xfId="33" applyFont="1" applyAlignment="1">
      <alignment vertical="center"/>
    </xf>
    <xf numFmtId="4" fontId="39" fillId="0" borderId="10" xfId="33" applyNumberFormat="1" applyFont="1" applyBorder="1" applyAlignment="1">
      <alignment horizontal="right" vertical="center"/>
    </xf>
    <xf numFmtId="4" fontId="39" fillId="0" borderId="10" xfId="33" applyNumberFormat="1" applyFont="1" applyBorder="1" applyAlignment="1">
      <alignment horizontal="right" vertical="center" wrapText="1"/>
    </xf>
    <xf numFmtId="0" fontId="39" fillId="0" borderId="10" xfId="33" applyFont="1" applyBorder="1" applyAlignment="1">
      <alignment horizontal="center" vertical="center" wrapText="1"/>
    </xf>
    <xf numFmtId="169" fontId="39" fillId="0" borderId="42" xfId="33" applyNumberFormat="1" applyFont="1" applyBorder="1" applyAlignment="1">
      <alignment horizontal="center" vertical="center" wrapText="1"/>
    </xf>
    <xf numFmtId="0" fontId="39" fillId="0" borderId="47" xfId="33" applyFont="1" applyBorder="1" applyAlignment="1">
      <alignment horizontal="left" vertical="center" wrapText="1" indent="1"/>
    </xf>
    <xf numFmtId="0" fontId="39" fillId="0" borderId="42" xfId="33" applyFont="1" applyBorder="1" applyAlignment="1">
      <alignment horizontal="left" vertical="center" wrapText="1" indent="1"/>
    </xf>
    <xf numFmtId="0" fontId="39" fillId="0" borderId="10" xfId="33" applyNumberFormat="1" applyFont="1" applyBorder="1" applyAlignment="1">
      <alignment vertical="center" wrapText="1"/>
    </xf>
    <xf numFmtId="2" fontId="71" fillId="0" borderId="10" xfId="33" applyNumberFormat="1" applyFont="1" applyBorder="1" applyAlignment="1">
      <alignment horizontal="center" vertical="center" wrapText="1"/>
    </xf>
    <xf numFmtId="1" fontId="71" fillId="0" borderId="10" xfId="33" applyNumberFormat="1" applyFont="1" applyBorder="1" applyAlignment="1">
      <alignment horizontal="center" vertical="center" wrapText="1"/>
    </xf>
    <xf numFmtId="0" fontId="71" fillId="0" borderId="10" xfId="33" applyFont="1" applyBorder="1" applyAlignment="1">
      <alignment horizontal="center" vertical="center" wrapText="1"/>
    </xf>
    <xf numFmtId="0" fontId="71" fillId="0" borderId="42" xfId="33" applyFont="1" applyBorder="1" applyAlignment="1">
      <alignment horizontal="center" vertical="center" wrapText="1"/>
    </xf>
    <xf numFmtId="0" fontId="71" fillId="0" borderId="0" xfId="33" applyFont="1" applyBorder="1" applyAlignment="1">
      <alignment horizontal="center" vertical="center" wrapText="1"/>
    </xf>
    <xf numFmtId="0" fontId="72" fillId="0" borderId="47" xfId="33" applyFont="1" applyBorder="1" applyAlignment="1">
      <alignment horizontal="left" vertical="center" wrapText="1"/>
    </xf>
    <xf numFmtId="0" fontId="72" fillId="0" borderId="42" xfId="33" applyFont="1" applyBorder="1" applyAlignment="1">
      <alignment horizontal="left" vertical="center" wrapText="1"/>
    </xf>
    <xf numFmtId="0" fontId="71" fillId="0" borderId="10" xfId="33" applyNumberFormat="1" applyFont="1" applyBorder="1" applyAlignment="1">
      <alignment horizontal="center" vertical="center" wrapText="1"/>
    </xf>
    <xf numFmtId="1" fontId="42" fillId="0" borderId="0" xfId="33" applyNumberFormat="1" applyFont="1" applyAlignment="1">
      <alignment vertical="center"/>
    </xf>
    <xf numFmtId="1" fontId="42" fillId="0" borderId="0" xfId="33" applyNumberFormat="1" applyFont="1" applyAlignment="1">
      <alignment vertical="center" wrapText="1"/>
    </xf>
    <xf numFmtId="1" fontId="42" fillId="0" borderId="10" xfId="33" applyNumberFormat="1" applyFont="1" applyBorder="1" applyAlignment="1">
      <alignment horizontal="center" vertical="center" wrapText="1"/>
    </xf>
    <xf numFmtId="1" fontId="42" fillId="0" borderId="47" xfId="33" applyNumberFormat="1" applyFont="1" applyBorder="1" applyAlignment="1">
      <alignment horizontal="center" vertical="center" wrapText="1"/>
    </xf>
    <xf numFmtId="0" fontId="68" fillId="0" borderId="0" xfId="33" applyFont="1" applyAlignment="1">
      <alignment vertical="center"/>
    </xf>
    <xf numFmtId="2" fontId="59" fillId="0" borderId="10" xfId="33" applyNumberFormat="1" applyFont="1" applyBorder="1" applyAlignment="1">
      <alignment horizontal="center" vertical="center" wrapText="1"/>
    </xf>
    <xf numFmtId="1" fontId="59" fillId="0" borderId="10" xfId="33" applyNumberFormat="1" applyFont="1" applyBorder="1" applyAlignment="1">
      <alignment horizontal="center" vertical="center" wrapText="1"/>
    </xf>
    <xf numFmtId="0" fontId="59" fillId="0" borderId="10" xfId="33" applyFont="1" applyBorder="1" applyAlignment="1">
      <alignment horizontal="center" vertical="center" wrapText="1"/>
    </xf>
    <xf numFmtId="0" fontId="59" fillId="0" borderId="47" xfId="33" applyFont="1" applyBorder="1" applyAlignment="1">
      <alignment horizontal="center" vertical="center" wrapText="1"/>
    </xf>
    <xf numFmtId="169" fontId="3" fillId="0" borderId="42" xfId="33" applyNumberFormat="1" applyFont="1" applyFill="1" applyBorder="1" applyAlignment="1">
      <alignment horizontal="center" vertical="center" wrapText="1"/>
    </xf>
    <xf numFmtId="0" fontId="41" fillId="0" borderId="0" xfId="33" applyFont="1" applyAlignment="1">
      <alignment vertical="center"/>
    </xf>
    <xf numFmtId="0" fontId="41" fillId="0" borderId="0" xfId="33" applyFont="1" applyAlignment="1">
      <alignment vertical="center" wrapText="1"/>
    </xf>
    <xf numFmtId="165" fontId="41" fillId="0" borderId="13" xfId="33" applyNumberFormat="1" applyFont="1" applyBorder="1" applyAlignment="1">
      <alignment horizontal="center" vertical="center" wrapText="1"/>
    </xf>
    <xf numFmtId="0" fontId="41" fillId="0" borderId="13" xfId="33" applyFont="1" applyBorder="1" applyAlignment="1">
      <alignment horizontal="center" vertical="center" wrapText="1"/>
    </xf>
    <xf numFmtId="0" fontId="41" fillId="0" borderId="41" xfId="33" applyFont="1" applyBorder="1" applyAlignment="1">
      <alignment horizontal="center" vertical="center" wrapText="1"/>
    </xf>
    <xf numFmtId="0" fontId="41" fillId="0" borderId="10" xfId="33" applyNumberFormat="1" applyFont="1" applyBorder="1" applyAlignment="1">
      <alignment horizontal="center" vertical="center" wrapText="1"/>
    </xf>
    <xf numFmtId="0" fontId="71" fillId="0" borderId="0" xfId="33" applyFont="1" applyAlignment="1">
      <alignment horizontal="center" vertical="center" wrapText="1"/>
    </xf>
    <xf numFmtId="2" fontId="4" fillId="0" borderId="10" xfId="33" applyNumberFormat="1" applyFont="1" applyBorder="1" applyAlignment="1">
      <alignment horizontal="center" vertical="center" wrapText="1"/>
    </xf>
    <xf numFmtId="1" fontId="4" fillId="0" borderId="10" xfId="33" applyNumberFormat="1" applyFont="1" applyBorder="1" applyAlignment="1">
      <alignment horizontal="center" vertical="center" wrapText="1"/>
    </xf>
    <xf numFmtId="1" fontId="2" fillId="0" borderId="0" xfId="33" applyNumberFormat="1" applyFont="1" applyAlignment="1">
      <alignment vertical="center" wrapText="1"/>
    </xf>
    <xf numFmtId="1" fontId="2" fillId="0" borderId="10" xfId="33" applyNumberFormat="1" applyFont="1" applyBorder="1" applyAlignment="1">
      <alignment horizontal="center" vertical="center" wrapText="1"/>
    </xf>
    <xf numFmtId="0" fontId="4" fillId="0" borderId="40" xfId="33" applyFont="1" applyBorder="1" applyAlignment="1">
      <alignment horizontal="center" vertical="center" wrapText="1"/>
    </xf>
    <xf numFmtId="2" fontId="34" fillId="4" borderId="32" xfId="23" applyNumberFormat="1" applyFont="1" applyFill="1" applyBorder="1" applyAlignment="1">
      <alignment horizontal="center" vertical="center" wrapText="1"/>
    </xf>
    <xf numFmtId="0" fontId="6" fillId="0" borderId="9" xfId="33" applyFont="1" applyBorder="1" applyAlignment="1">
      <alignment vertical="center" wrapText="1"/>
    </xf>
    <xf numFmtId="0" fontId="7" fillId="0" borderId="10" xfId="33" applyFont="1" applyBorder="1" applyAlignment="1">
      <alignment horizontal="left" vertical="center" wrapText="1"/>
    </xf>
    <xf numFmtId="0" fontId="6" fillId="0" borderId="9" xfId="33" applyFont="1" applyBorder="1" applyAlignment="1">
      <alignment horizontal="left" vertical="center" wrapText="1"/>
    </xf>
    <xf numFmtId="0" fontId="7" fillId="0" borderId="10" xfId="33" applyFont="1" applyBorder="1" applyAlignment="1">
      <alignment horizontal="right" vertical="center" wrapText="1"/>
    </xf>
    <xf numFmtId="4" fontId="1" fillId="0" borderId="10" xfId="1" applyNumberFormat="1" applyFont="1" applyBorder="1" applyAlignment="1">
      <alignment horizontal="center" vertical="center" wrapText="1"/>
    </xf>
    <xf numFmtId="164" fontId="1" fillId="0" borderId="17" xfId="1" applyNumberFormat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2" fillId="0" borderId="27" xfId="33" applyFont="1" applyBorder="1" applyAlignment="1">
      <alignment horizontal="right" vertical="center" wrapText="1"/>
    </xf>
    <xf numFmtId="0" fontId="1" fillId="0" borderId="27" xfId="33" applyBorder="1" applyAlignment="1">
      <alignment horizontal="center" vertical="center" wrapText="1"/>
    </xf>
    <xf numFmtId="4" fontId="1" fillId="0" borderId="27" xfId="33" applyNumberFormat="1" applyBorder="1" applyAlignment="1">
      <alignment horizontal="center" vertical="center" wrapText="1"/>
    </xf>
    <xf numFmtId="4" fontId="1" fillId="0" borderId="27" xfId="33" applyNumberFormat="1" applyBorder="1" applyAlignment="1">
      <alignment horizontal="right" vertical="center" wrapText="1"/>
    </xf>
    <xf numFmtId="164" fontId="2" fillId="0" borderId="25" xfId="33" applyNumberFormat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2" fillId="0" borderId="13" xfId="33" applyFont="1" applyBorder="1" applyAlignment="1">
      <alignment horizontal="right" vertical="center" wrapText="1"/>
    </xf>
    <xf numFmtId="0" fontId="1" fillId="0" borderId="13" xfId="33" applyBorder="1" applyAlignment="1">
      <alignment horizontal="center" vertical="center" wrapText="1"/>
    </xf>
    <xf numFmtId="4" fontId="1" fillId="0" borderId="13" xfId="33" applyNumberFormat="1" applyBorder="1" applyAlignment="1">
      <alignment horizontal="center" vertical="center" wrapText="1"/>
    </xf>
    <xf numFmtId="4" fontId="1" fillId="0" borderId="13" xfId="33" applyNumberFormat="1" applyBorder="1" applyAlignment="1">
      <alignment horizontal="right" vertical="center" wrapText="1"/>
    </xf>
    <xf numFmtId="164" fontId="2" fillId="0" borderId="14" xfId="33" applyNumberFormat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2" fillId="0" borderId="20" xfId="33" applyFont="1" applyBorder="1" applyAlignment="1">
      <alignment horizontal="right" vertical="center" wrapText="1"/>
    </xf>
    <xf numFmtId="0" fontId="1" fillId="0" borderId="20" xfId="33" applyBorder="1" applyAlignment="1">
      <alignment horizontal="center" vertical="center" wrapText="1"/>
    </xf>
    <xf numFmtId="4" fontId="1" fillId="0" borderId="20" xfId="33" applyNumberFormat="1" applyBorder="1" applyAlignment="1">
      <alignment horizontal="center" vertical="center" wrapText="1"/>
    </xf>
    <xf numFmtId="4" fontId="1" fillId="0" borderId="20" xfId="33" applyNumberFormat="1" applyBorder="1" applyAlignment="1">
      <alignment horizontal="right" vertical="center" wrapText="1"/>
    </xf>
    <xf numFmtId="164" fontId="2" fillId="0" borderId="21" xfId="33" applyNumberFormat="1" applyFont="1" applyBorder="1" applyAlignment="1">
      <alignment horizontal="center" vertical="center" wrapText="1"/>
    </xf>
  </cellXfs>
  <cellStyles count="41">
    <cellStyle name="chapitre" xfId="28" xr:uid="{8B4FB64B-115E-48BB-8351-BD1D401117A6}"/>
    <cellStyle name="Désignation : article avec prix exporté sans description" xfId="12" xr:uid="{01E008B9-0450-4265-9184-71FA1429C0B4}"/>
    <cellStyle name="Entête tableau" xfId="18" xr:uid="{1AA68D99-8E16-4766-A444-786F04102F43}"/>
    <cellStyle name="Lien hypertexte 2" xfId="3" xr:uid="{D1980571-2431-44EA-A4D7-506CF7F30ED0}"/>
    <cellStyle name="Lien hypertexte 3" xfId="5" xr:uid="{D719B52C-77EF-4941-8571-2418DBB2EFBB}"/>
    <cellStyle name="Lien hypertexte 3 2" xfId="36" xr:uid="{D29C1FB1-37D4-4F05-8304-D8E4FCB0B6E5}"/>
    <cellStyle name="Lien hypertexte 5" xfId="31" xr:uid="{EDFAF2DE-9F94-41FC-8822-F96E872FFC8B}"/>
    <cellStyle name="Mention prix 'Hors-Taxes'" xfId="20" xr:uid="{F21F9B48-0454-4E76-A160-326EFCE68CD7}"/>
    <cellStyle name="Milliers" xfId="22" builtinId="3"/>
    <cellStyle name="Milliers 2" xfId="26" xr:uid="{44FAC9B3-7F73-44A5-847D-36B443CCFDF6}"/>
    <cellStyle name="Monétaire" xfId="35" builtinId="4"/>
    <cellStyle name="Monétaire 2" xfId="25" xr:uid="{43B86213-E316-4107-A81C-F24D4EE6EBFE}"/>
    <cellStyle name="Monétaire 2 2" xfId="37" xr:uid="{2CEDF5A9-E341-4405-8853-34BDBF4A909A}"/>
    <cellStyle name="Monétaire 3" xfId="39" xr:uid="{0CC51901-9322-4E31-A8D6-C2249DFE30D7}"/>
    <cellStyle name="Normal" xfId="0" builtinId="0"/>
    <cellStyle name="Normal 2" xfId="1" xr:uid="{5AA7901E-A72F-4473-9EBC-412FBBA90CEE}"/>
    <cellStyle name="Normal 2 10" xfId="2" xr:uid="{A5F9BCE9-1347-447F-832A-CC63D4E7F085}"/>
    <cellStyle name="Normal 2 10 2" xfId="6" xr:uid="{EF02954C-F975-4922-8520-F8202A79D87A}"/>
    <cellStyle name="Normal 2 10 2 2" xfId="33" xr:uid="{811611D8-2697-4323-9E96-39D8FBEFE528}"/>
    <cellStyle name="Normal 3" xfId="7" xr:uid="{A1110F55-8991-44F5-864F-A0156CB47A32}"/>
    <cellStyle name="Normal 3 10" xfId="21" xr:uid="{7182B1C9-A05C-4BA8-8A76-97959F6D6E34}"/>
    <cellStyle name="Normal 4" xfId="4" xr:uid="{E8579253-90BB-4550-AC74-3FCB74C38A19}"/>
    <cellStyle name="Normal 4 2" xfId="34" xr:uid="{7A460D81-9676-4639-B633-133BBFCFF580}"/>
    <cellStyle name="Normal 5" xfId="24" xr:uid="{083FF677-8667-4B53-9138-8E5F3A3A9D30}"/>
    <cellStyle name="Normal 6" xfId="32" xr:uid="{5DB8E411-D409-4A29-9F0D-6443F35C5BE9}"/>
    <cellStyle name="Normal 6 2" xfId="38" xr:uid="{72D34CA0-45D7-4F99-ABE3-F5E65EAABA53}"/>
    <cellStyle name="Normal 8" xfId="27" xr:uid="{F112FB27-ABBA-432C-BC95-190261DF9D52}"/>
    <cellStyle name="Normal_2007-11 - Analyse des offres - Convocations" xfId="40" xr:uid="{E1E146F5-7675-4F18-BC7E-40687DDE2FF8}"/>
    <cellStyle name="Prix unitaire" xfId="14" xr:uid="{FF9DA636-FC5B-450D-9DE2-842C42B93CBD}"/>
    <cellStyle name="Quantité" xfId="15" xr:uid="{EE6FEC7F-3D04-40EE-AFDB-E03681A045E6}"/>
    <cellStyle name="Tableau 'entête', style n°1" xfId="19" xr:uid="{26B56A04-8558-4129-9170-89267FC48450}"/>
    <cellStyle name="Texte explicatif 2" xfId="23" xr:uid="{376DCB78-036C-4A98-A89E-F9740F494709}"/>
    <cellStyle name="Titre 1" xfId="13" xr:uid="{F4B39527-0555-4D35-B89C-16C81D5BF78F}"/>
    <cellStyle name="Titre 2" xfId="17" xr:uid="{88BF4220-AB3D-4D9E-B955-FF8F440A1DF5}"/>
    <cellStyle name="Total : montant H.T" xfId="8" xr:uid="{97436FF1-9D13-410E-9536-CF87610C7B98}"/>
    <cellStyle name="Total : titre 'H.T.'" xfId="9" xr:uid="{6E4947AA-D077-4A77-902B-F58FB73B25C9}"/>
    <cellStyle name="Total : titre 'total...'" xfId="10" xr:uid="{3E22030E-ECC6-4E9D-A522-92A6184ACAFE}"/>
    <cellStyle name="Total article" xfId="11" xr:uid="{FF44FA18-ED6B-4BD2-98FB-7A40A07A12F2}"/>
    <cellStyle name="totalchap" xfId="29" xr:uid="{F2AF103E-B576-4FDE-A549-6A19DF48D06F}"/>
    <cellStyle name="totfin" xfId="30" xr:uid="{7130C51B-2CB6-4A0E-A9BC-6752246C01CF}"/>
    <cellStyle name="Unité" xfId="16" xr:uid="{9D5A1F5B-98EE-4E3F-9836-8B567C7974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1966462</xdr:colOff>
      <xdr:row>4</xdr:row>
      <xdr:rowOff>148386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0EEC59-8C5C-433A-9AE4-F72432BF4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1927" cy="9103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866775</xdr:colOff>
      <xdr:row>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2C69EC-D5DC-445D-807C-017786D3BE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097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-BATIMENTS%20PUBLICS/CRE-UNITE%20RECUPERATION%20BALNEOTHERAPIE/08-DCE/Z-RECUS-CO-TRAITANTS/FEDT/Rendu%20DCE_CREPS/ESTIMATION/CREPS%20-%20DCE-%20ESTIM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-BATIMENTS%20PUBLICS/CRE-UNITE%20RECUPERATION%20BALNEOTHERAPIE/08-DCE/PIECES%20ECRITES/CHIFFRAGE/CREPS%20-%20DCE-%20CDPGF%20TCE%20-%202208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ISSEMENT"/>
      <sheetName val="LOT 1.1 GO"/>
      <sheetName val="LOT 1.2 VRD"/>
      <sheetName val="LOT 1.3 CC - Brise vue "/>
      <sheetName val="LOT 1.4 Etanchéité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ISSEMENT"/>
      <sheetName val="RECAP"/>
      <sheetName val="LOT 1.1 GO"/>
      <sheetName val="LOT 1.2 VRD"/>
      <sheetName val="LOT 1.3 Charpente Brise-vues "/>
      <sheetName val="LOT 1.4 Etanchéité"/>
      <sheetName val="Lot 1.5 CES"/>
      <sheetName val="LOT 1.6 Plomberie"/>
      <sheetName val="LOT 2.1 Electricité"/>
      <sheetName val="LOT 2.2 CV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AA5EE-0199-45DF-8FFF-A30958065FB3}">
  <sheetPr>
    <pageSetUpPr fitToPage="1"/>
  </sheetPr>
  <dimension ref="A7:R32"/>
  <sheetViews>
    <sheetView tabSelected="1" zoomScaleNormal="100" zoomScaleSheetLayoutView="55" workbookViewId="0">
      <selection activeCell="C9" sqref="C9"/>
    </sheetView>
  </sheetViews>
  <sheetFormatPr baseColWidth="10" defaultColWidth="9.140625" defaultRowHeight="15" x14ac:dyDescent="0.25"/>
  <cols>
    <col min="1" max="1" width="42.140625" customWidth="1"/>
    <col min="2" max="3" width="40.28515625" customWidth="1"/>
    <col min="4" max="4" width="37.140625" customWidth="1"/>
    <col min="5" max="5" width="23.7109375" customWidth="1"/>
    <col min="6" max="6" width="14.42578125" customWidth="1"/>
    <col min="7" max="7" width="20.42578125" customWidth="1"/>
    <col min="8" max="8" width="35.7109375" customWidth="1"/>
    <col min="9" max="10" width="23.7109375" customWidth="1"/>
    <col min="12" max="12" width="35.7109375" customWidth="1"/>
    <col min="13" max="14" width="23.7109375" customWidth="1"/>
    <col min="16" max="16" width="35.7109375" customWidth="1"/>
    <col min="17" max="18" width="23.7109375" customWidth="1"/>
  </cols>
  <sheetData>
    <row r="7" spans="1:18" ht="16.5" thickBot="1" x14ac:dyDescent="0.3">
      <c r="D7" s="179"/>
      <c r="E7" s="179"/>
      <c r="F7" s="17"/>
      <c r="P7" s="17"/>
      <c r="Q7" s="17"/>
      <c r="R7" s="17"/>
    </row>
    <row r="8" spans="1:18" ht="48.75" customHeight="1" thickBot="1" x14ac:dyDescent="0.35">
      <c r="A8" s="180" t="s">
        <v>227</v>
      </c>
      <c r="B8" s="181"/>
      <c r="D8" s="19"/>
      <c r="E8" s="19"/>
    </row>
    <row r="9" spans="1:18" ht="15.75" thickBot="1" x14ac:dyDescent="0.3">
      <c r="A9" s="38"/>
      <c r="B9" s="38"/>
    </row>
    <row r="10" spans="1:18" ht="39.6" customHeight="1" thickBot="1" x14ac:dyDescent="0.3">
      <c r="A10" s="182" t="s">
        <v>225</v>
      </c>
      <c r="B10" s="183"/>
      <c r="C10" s="17"/>
      <c r="D10" s="17"/>
      <c r="E10" s="17"/>
    </row>
    <row r="11" spans="1:18" ht="24.95" customHeight="1" thickBot="1" x14ac:dyDescent="0.3">
      <c r="A11" s="39"/>
      <c r="B11" s="40"/>
      <c r="D11" s="20"/>
      <c r="E11" s="20"/>
    </row>
    <row r="12" spans="1:18" s="21" customFormat="1" ht="47.25" customHeight="1" x14ac:dyDescent="0.25">
      <c r="A12" s="35" t="s">
        <v>1</v>
      </c>
      <c r="B12" s="36" t="s">
        <v>13</v>
      </c>
      <c r="D12" s="45"/>
      <c r="E12" s="22"/>
    </row>
    <row r="13" spans="1:18" ht="35.1" customHeight="1" x14ac:dyDescent="0.25">
      <c r="A13" s="37" t="s">
        <v>14</v>
      </c>
      <c r="B13" s="23">
        <f>'LOT 1.1 GO'!G36</f>
        <v>0</v>
      </c>
      <c r="D13" s="20"/>
      <c r="E13" s="20"/>
    </row>
    <row r="14" spans="1:18" ht="35.1" customHeight="1" x14ac:dyDescent="0.25">
      <c r="A14" s="37" t="s">
        <v>24</v>
      </c>
      <c r="B14" s="24">
        <f>'LOT 1.2 VRD'!G13</f>
        <v>0</v>
      </c>
      <c r="D14" s="20"/>
      <c r="E14" s="20"/>
    </row>
    <row r="15" spans="1:18" ht="35.1" customHeight="1" x14ac:dyDescent="0.25">
      <c r="A15" s="37" t="s">
        <v>26</v>
      </c>
      <c r="B15" s="24">
        <f>'LOT 1.3 CC - Brise vue '!G10</f>
        <v>0</v>
      </c>
      <c r="D15" s="20"/>
      <c r="E15" s="20"/>
    </row>
    <row r="16" spans="1:18" ht="35.1" customHeight="1" x14ac:dyDescent="0.25">
      <c r="A16" s="37" t="s">
        <v>12</v>
      </c>
      <c r="B16" s="24">
        <f>'LOT 1.4 Etanchéité'!G9</f>
        <v>0</v>
      </c>
      <c r="D16" s="20"/>
      <c r="E16" s="20"/>
    </row>
    <row r="17" spans="1:6" ht="35.1" customHeight="1" x14ac:dyDescent="0.25">
      <c r="A17" s="37" t="s">
        <v>159</v>
      </c>
      <c r="B17" s="24">
        <f>'Lot 1.5 CES'!H48</f>
        <v>0</v>
      </c>
      <c r="D17" s="20"/>
      <c r="E17" s="20"/>
    </row>
    <row r="18" spans="1:6" ht="35.1" customHeight="1" thickBot="1" x14ac:dyDescent="0.3">
      <c r="A18" s="37" t="s">
        <v>16</v>
      </c>
      <c r="B18" s="24">
        <f>PB!H122</f>
        <v>0</v>
      </c>
      <c r="D18" s="20"/>
      <c r="E18" s="20"/>
    </row>
    <row r="19" spans="1:6" s="17" customFormat="1" ht="16.5" thickBot="1" x14ac:dyDescent="0.3">
      <c r="A19" s="42"/>
      <c r="B19" s="43"/>
      <c r="C19" s="18"/>
      <c r="D19" s="33"/>
      <c r="E19" s="25"/>
    </row>
    <row r="20" spans="1:6" s="17" customFormat="1" ht="35.1" customHeight="1" x14ac:dyDescent="0.25">
      <c r="A20" s="48" t="s">
        <v>199</v>
      </c>
      <c r="B20" s="41">
        <f>SUM(B13:B18)</f>
        <v>0</v>
      </c>
      <c r="C20" s="34"/>
      <c r="D20" s="31"/>
      <c r="E20" s="32"/>
    </row>
    <row r="21" spans="1:6" s="17" customFormat="1" ht="35.1" customHeight="1" x14ac:dyDescent="0.25">
      <c r="A21" s="46" t="s">
        <v>200</v>
      </c>
      <c r="B21" s="26">
        <f>0.085*B20</f>
        <v>0</v>
      </c>
      <c r="C21" s="160"/>
      <c r="D21" s="179"/>
      <c r="E21" s="179"/>
    </row>
    <row r="22" spans="1:6" s="17" customFormat="1" ht="35.1" customHeight="1" thickBot="1" x14ac:dyDescent="0.3">
      <c r="A22" s="47" t="s">
        <v>201</v>
      </c>
      <c r="B22" s="27">
        <f>B20+B21</f>
        <v>0</v>
      </c>
      <c r="C22" s="160"/>
      <c r="D22" s="179"/>
      <c r="E22" s="179"/>
    </row>
    <row r="23" spans="1:6" ht="49.5" hidden="1" customHeight="1" x14ac:dyDescent="0.25">
      <c r="A23" s="28" t="s">
        <v>39</v>
      </c>
      <c r="B23" s="29">
        <f>200000/1.085</f>
        <v>184331.79723502306</v>
      </c>
      <c r="D23" s="179"/>
      <c r="E23" s="179"/>
      <c r="F23" s="17"/>
    </row>
    <row r="24" spans="1:6" ht="28.5" customHeight="1" x14ac:dyDescent="0.25">
      <c r="A24" s="18"/>
      <c r="B24" s="30"/>
    </row>
    <row r="32" spans="1:6" x14ac:dyDescent="0.25">
      <c r="C32" s="49"/>
    </row>
  </sheetData>
  <mergeCells count="6">
    <mergeCell ref="D21:E21"/>
    <mergeCell ref="D22:E22"/>
    <mergeCell ref="D23:E23"/>
    <mergeCell ref="D7:E7"/>
    <mergeCell ref="A8:B8"/>
    <mergeCell ref="A10:B10"/>
  </mergeCells>
  <printOptions horizontalCentered="1"/>
  <pageMargins left="0.31496062992125984" right="0.31496062992125984" top="0.39370078740157483" bottom="0.39370078740157483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8552-9CE8-4F54-BDBD-3BE04A971C08}">
  <sheetPr>
    <pageSetUpPr fitToPage="1"/>
  </sheetPr>
  <dimension ref="A1:AMJ38"/>
  <sheetViews>
    <sheetView showZeros="0" view="pageBreakPreview" zoomScale="95" zoomScaleNormal="95" zoomScaleSheetLayoutView="95" workbookViewId="0">
      <selection activeCell="G11" sqref="G11"/>
    </sheetView>
  </sheetViews>
  <sheetFormatPr baseColWidth="10" defaultColWidth="9.140625" defaultRowHeight="15" x14ac:dyDescent="0.25"/>
  <cols>
    <col min="1" max="1" width="9.140625" style="51"/>
    <col min="2" max="2" width="53.85546875" style="51" customWidth="1"/>
    <col min="3" max="4" width="9.140625" style="51"/>
    <col min="5" max="5" width="11.42578125" style="51" customWidth="1"/>
    <col min="6" max="6" width="14.85546875" style="51" customWidth="1"/>
    <col min="7" max="7" width="21.5703125" style="51" customWidth="1"/>
    <col min="8" max="1024" width="9.140625" style="51"/>
    <col min="1025" max="16384" width="9.140625" style="50"/>
  </cols>
  <sheetData>
    <row r="1" spans="1:9" ht="42" customHeight="1" x14ac:dyDescent="0.25">
      <c r="A1" s="185" t="s">
        <v>160</v>
      </c>
      <c r="B1" s="185"/>
      <c r="C1" s="185"/>
      <c r="D1" s="185"/>
      <c r="E1" s="185"/>
      <c r="F1" s="185"/>
      <c r="G1" s="185"/>
      <c r="H1" s="50"/>
      <c r="I1" s="50"/>
    </row>
    <row r="2" spans="1:9" ht="26.85" customHeight="1" x14ac:dyDescent="0.25">
      <c r="A2" s="350" t="s">
        <v>226</v>
      </c>
      <c r="B2" s="350"/>
      <c r="C2" s="350"/>
      <c r="D2" s="350"/>
      <c r="E2" s="350"/>
      <c r="F2" s="350"/>
      <c r="G2" s="350"/>
      <c r="H2" s="50"/>
      <c r="I2" s="50"/>
    </row>
    <row r="3" spans="1:9" ht="30" customHeight="1" x14ac:dyDescent="0.25">
      <c r="A3" s="172" t="s">
        <v>163</v>
      </c>
      <c r="B3" s="172" t="s">
        <v>1</v>
      </c>
      <c r="C3" s="172" t="s">
        <v>115</v>
      </c>
      <c r="D3" s="172" t="s">
        <v>51</v>
      </c>
      <c r="E3" s="172" t="s">
        <v>228</v>
      </c>
      <c r="F3" s="172" t="s">
        <v>3</v>
      </c>
      <c r="G3" s="173" t="s">
        <v>4</v>
      </c>
      <c r="H3" s="50"/>
      <c r="I3" s="50"/>
    </row>
    <row r="4" spans="1:9" ht="15" customHeight="1" x14ac:dyDescent="0.25">
      <c r="A4" s="161" t="s">
        <v>164</v>
      </c>
      <c r="B4" s="55" t="s">
        <v>116</v>
      </c>
      <c r="C4" s="172" t="s">
        <v>117</v>
      </c>
      <c r="D4" s="172">
        <v>1</v>
      </c>
      <c r="E4" s="172"/>
      <c r="F4" s="172"/>
      <c r="G4" s="153"/>
      <c r="H4" s="50"/>
      <c r="I4" s="50"/>
    </row>
    <row r="5" spans="1:9" ht="15" customHeight="1" x14ac:dyDescent="0.25">
      <c r="A5" s="161" t="s">
        <v>165</v>
      </c>
      <c r="B5" s="55" t="s">
        <v>118</v>
      </c>
      <c r="C5" s="172" t="s">
        <v>54</v>
      </c>
      <c r="D5" s="172">
        <v>1</v>
      </c>
      <c r="E5" s="172"/>
      <c r="F5" s="172"/>
      <c r="G5" s="153"/>
      <c r="H5" s="50"/>
      <c r="I5" s="50"/>
    </row>
    <row r="6" spans="1:9" ht="15" customHeight="1" x14ac:dyDescent="0.25">
      <c r="A6" s="161"/>
      <c r="B6" s="172"/>
      <c r="C6" s="172"/>
      <c r="D6" s="172"/>
      <c r="E6" s="172"/>
      <c r="F6" s="172"/>
      <c r="G6" s="153"/>
      <c r="H6" s="50"/>
      <c r="I6" s="50"/>
    </row>
    <row r="7" spans="1:9" x14ac:dyDescent="0.25">
      <c r="A7" s="162" t="s">
        <v>166</v>
      </c>
      <c r="B7" s="172" t="s">
        <v>119</v>
      </c>
      <c r="C7" s="172"/>
      <c r="D7" s="54"/>
      <c r="E7" s="54"/>
      <c r="F7" s="54"/>
      <c r="G7" s="154"/>
      <c r="H7" s="50"/>
      <c r="I7" s="50"/>
    </row>
    <row r="8" spans="1:9" x14ac:dyDescent="0.25">
      <c r="A8" s="162" t="s">
        <v>167</v>
      </c>
      <c r="B8" s="55" t="s">
        <v>120</v>
      </c>
      <c r="C8" s="55" t="s">
        <v>17</v>
      </c>
      <c r="D8" s="54">
        <v>11</v>
      </c>
      <c r="E8" s="54"/>
      <c r="F8" s="55"/>
      <c r="G8" s="153"/>
      <c r="H8" s="50"/>
      <c r="I8" s="50"/>
    </row>
    <row r="9" spans="1:9" x14ac:dyDescent="0.25">
      <c r="A9" s="162"/>
      <c r="B9" s="55" t="s">
        <v>121</v>
      </c>
      <c r="C9" s="55" t="s">
        <v>17</v>
      </c>
      <c r="D9" s="54">
        <v>12</v>
      </c>
      <c r="E9" s="54"/>
      <c r="F9" s="55"/>
      <c r="G9" s="155"/>
      <c r="H9" s="50"/>
      <c r="I9" s="50"/>
    </row>
    <row r="10" spans="1:9" x14ac:dyDescent="0.25">
      <c r="A10" s="162" t="s">
        <v>217</v>
      </c>
      <c r="B10" s="55" t="s">
        <v>122</v>
      </c>
      <c r="C10" s="55" t="s">
        <v>54</v>
      </c>
      <c r="D10" s="54">
        <v>1</v>
      </c>
      <c r="E10" s="54"/>
      <c r="F10" s="55"/>
      <c r="G10" s="155"/>
      <c r="H10" s="50"/>
      <c r="I10" s="50"/>
    </row>
    <row r="11" spans="1:9" x14ac:dyDescent="0.25">
      <c r="A11" s="162" t="s">
        <v>168</v>
      </c>
      <c r="B11" s="55" t="s">
        <v>123</v>
      </c>
      <c r="C11" s="55" t="s">
        <v>17</v>
      </c>
      <c r="D11" s="54">
        <v>110</v>
      </c>
      <c r="E11" s="54"/>
      <c r="F11" s="55"/>
      <c r="G11" s="155"/>
      <c r="H11" s="50"/>
      <c r="I11" s="50"/>
    </row>
    <row r="12" spans="1:9" x14ac:dyDescent="0.25">
      <c r="A12" s="162"/>
      <c r="B12" s="55"/>
      <c r="C12" s="55"/>
      <c r="D12" s="54"/>
      <c r="E12" s="54"/>
      <c r="F12" s="55"/>
      <c r="G12" s="155"/>
      <c r="H12" s="50"/>
      <c r="I12" s="50"/>
    </row>
    <row r="13" spans="1:9" x14ac:dyDescent="0.25">
      <c r="A13" s="162" t="s">
        <v>169</v>
      </c>
      <c r="B13" s="172" t="s">
        <v>124</v>
      </c>
      <c r="C13" s="172"/>
      <c r="D13" s="54"/>
      <c r="E13" s="54"/>
      <c r="F13" s="54"/>
      <c r="G13" s="154"/>
      <c r="H13" s="50"/>
      <c r="I13" s="50"/>
    </row>
    <row r="14" spans="1:9" x14ac:dyDescent="0.25">
      <c r="A14" s="162" t="s">
        <v>170</v>
      </c>
      <c r="B14" s="55" t="s">
        <v>125</v>
      </c>
      <c r="C14" s="50" t="s">
        <v>59</v>
      </c>
      <c r="D14" s="54">
        <v>1</v>
      </c>
      <c r="E14" s="54"/>
      <c r="F14" s="55"/>
      <c r="G14" s="153"/>
      <c r="H14" s="50"/>
      <c r="I14" s="50"/>
    </row>
    <row r="15" spans="1:9" x14ac:dyDescent="0.25">
      <c r="A15" s="162" t="s">
        <v>218</v>
      </c>
      <c r="B15" s="55" t="s">
        <v>219</v>
      </c>
      <c r="C15" s="50" t="s">
        <v>59</v>
      </c>
      <c r="D15" s="54">
        <v>1</v>
      </c>
      <c r="E15" s="54"/>
      <c r="F15" s="55"/>
      <c r="G15" s="153"/>
      <c r="H15" s="50"/>
      <c r="I15" s="50"/>
    </row>
    <row r="16" spans="1:9" x14ac:dyDescent="0.25">
      <c r="A16" s="162" t="s">
        <v>220</v>
      </c>
      <c r="B16" s="55" t="s">
        <v>221</v>
      </c>
      <c r="C16" s="50" t="s">
        <v>59</v>
      </c>
      <c r="D16" s="54">
        <v>1</v>
      </c>
      <c r="E16" s="54"/>
      <c r="F16" s="55"/>
      <c r="G16" s="153"/>
      <c r="H16" s="50"/>
      <c r="I16" s="50"/>
    </row>
    <row r="17" spans="1:7" x14ac:dyDescent="0.25">
      <c r="A17" s="162"/>
      <c r="B17" s="57"/>
      <c r="C17" s="55"/>
      <c r="D17" s="54"/>
      <c r="E17" s="54"/>
      <c r="F17" s="55"/>
      <c r="G17" s="156"/>
    </row>
    <row r="18" spans="1:7" x14ac:dyDescent="0.25">
      <c r="A18" s="162" t="s">
        <v>171</v>
      </c>
      <c r="B18" s="172" t="s">
        <v>126</v>
      </c>
      <c r="C18" s="55"/>
      <c r="D18" s="54"/>
      <c r="E18" s="54"/>
      <c r="F18" s="55"/>
      <c r="G18" s="154"/>
    </row>
    <row r="19" spans="1:7" x14ac:dyDescent="0.25">
      <c r="A19" s="162" t="s">
        <v>172</v>
      </c>
      <c r="B19" s="55" t="s">
        <v>127</v>
      </c>
      <c r="C19" s="55" t="s">
        <v>5</v>
      </c>
      <c r="D19" s="71">
        <v>7</v>
      </c>
      <c r="E19" s="71"/>
      <c r="F19" s="55"/>
      <c r="G19" s="153"/>
    </row>
    <row r="20" spans="1:7" x14ac:dyDescent="0.25">
      <c r="A20" s="162" t="s">
        <v>173</v>
      </c>
      <c r="B20" s="55" t="s">
        <v>128</v>
      </c>
      <c r="C20" s="55" t="s">
        <v>5</v>
      </c>
      <c r="D20" s="71">
        <v>7</v>
      </c>
      <c r="E20" s="71"/>
      <c r="F20" s="55"/>
      <c r="G20" s="153"/>
    </row>
    <row r="21" spans="1:7" x14ac:dyDescent="0.25">
      <c r="A21" s="162" t="s">
        <v>174</v>
      </c>
      <c r="B21" s="55" t="s">
        <v>129</v>
      </c>
      <c r="C21" s="55" t="s">
        <v>54</v>
      </c>
      <c r="D21" s="54">
        <v>1</v>
      </c>
      <c r="E21" s="54"/>
      <c r="F21" s="55"/>
      <c r="G21" s="153"/>
    </row>
    <row r="22" spans="1:7" x14ac:dyDescent="0.25">
      <c r="A22" s="162" t="s">
        <v>175</v>
      </c>
      <c r="B22" s="55" t="s">
        <v>130</v>
      </c>
      <c r="C22" s="55" t="s">
        <v>17</v>
      </c>
      <c r="D22" s="54">
        <v>110</v>
      </c>
      <c r="E22" s="54"/>
      <c r="F22" s="55"/>
      <c r="G22" s="153"/>
    </row>
    <row r="23" spans="1:7" x14ac:dyDescent="0.25">
      <c r="A23" s="162" t="s">
        <v>176</v>
      </c>
      <c r="B23" s="55" t="s">
        <v>131</v>
      </c>
      <c r="C23" s="55" t="s">
        <v>17</v>
      </c>
      <c r="D23" s="71">
        <v>12</v>
      </c>
      <c r="E23" s="71"/>
      <c r="F23" s="55"/>
      <c r="G23" s="153"/>
    </row>
    <row r="24" spans="1:7" x14ac:dyDescent="0.25">
      <c r="A24" s="162" t="s">
        <v>177</v>
      </c>
      <c r="B24" s="55" t="s">
        <v>132</v>
      </c>
      <c r="C24" s="55" t="s">
        <v>54</v>
      </c>
      <c r="D24" s="54">
        <v>1</v>
      </c>
      <c r="E24" s="54"/>
      <c r="F24" s="55"/>
      <c r="G24" s="153"/>
    </row>
    <row r="25" spans="1:7" x14ac:dyDescent="0.25">
      <c r="A25" s="162" t="s">
        <v>178</v>
      </c>
      <c r="B25" s="55" t="s">
        <v>133</v>
      </c>
      <c r="C25" s="50" t="s">
        <v>59</v>
      </c>
      <c r="D25" s="54">
        <v>1</v>
      </c>
      <c r="E25" s="54"/>
      <c r="F25" s="55"/>
      <c r="G25" s="153"/>
    </row>
    <row r="26" spans="1:7" x14ac:dyDescent="0.25">
      <c r="A26" s="162"/>
      <c r="B26" s="55"/>
      <c r="C26" s="50"/>
      <c r="D26" s="54"/>
      <c r="E26" s="54"/>
      <c r="F26" s="55"/>
      <c r="G26" s="153"/>
    </row>
    <row r="27" spans="1:7" x14ac:dyDescent="0.25">
      <c r="A27" s="162"/>
      <c r="B27" s="172"/>
      <c r="C27" s="55"/>
      <c r="D27" s="54"/>
      <c r="E27" s="54"/>
      <c r="F27" s="55"/>
      <c r="G27" s="153"/>
    </row>
    <row r="28" spans="1:7" x14ac:dyDescent="0.25">
      <c r="A28" s="162" t="s">
        <v>179</v>
      </c>
      <c r="B28" s="172" t="s">
        <v>134</v>
      </c>
      <c r="C28" s="55"/>
      <c r="D28" s="54"/>
      <c r="E28" s="54"/>
      <c r="F28" s="55"/>
      <c r="G28" s="153"/>
    </row>
    <row r="29" spans="1:7" x14ac:dyDescent="0.25">
      <c r="A29" s="162" t="s">
        <v>180</v>
      </c>
      <c r="B29" s="55" t="s">
        <v>135</v>
      </c>
      <c r="C29" s="55" t="s">
        <v>136</v>
      </c>
      <c r="D29" s="54">
        <v>9</v>
      </c>
      <c r="E29" s="54"/>
      <c r="F29" s="55"/>
      <c r="G29" s="153"/>
    </row>
    <row r="30" spans="1:7" x14ac:dyDescent="0.25">
      <c r="A30" s="162" t="s">
        <v>181</v>
      </c>
      <c r="B30" s="55" t="s">
        <v>137</v>
      </c>
      <c r="C30" s="55" t="s">
        <v>136</v>
      </c>
      <c r="D30" s="54">
        <v>6</v>
      </c>
      <c r="E30" s="54"/>
      <c r="F30" s="55"/>
      <c r="G30" s="153"/>
    </row>
    <row r="31" spans="1:7" x14ac:dyDescent="0.25">
      <c r="A31" s="162" t="s">
        <v>182</v>
      </c>
      <c r="B31" s="55" t="s">
        <v>138</v>
      </c>
      <c r="C31" s="55" t="s">
        <v>136</v>
      </c>
      <c r="D31" s="54">
        <v>0.5</v>
      </c>
      <c r="E31" s="54"/>
      <c r="F31" s="55"/>
      <c r="G31" s="153"/>
    </row>
    <row r="32" spans="1:7" x14ac:dyDescent="0.25">
      <c r="A32" s="162" t="s">
        <v>183</v>
      </c>
      <c r="B32" s="55" t="s">
        <v>139</v>
      </c>
      <c r="C32" s="55"/>
      <c r="D32" s="54">
        <v>5</v>
      </c>
      <c r="E32" s="54"/>
      <c r="F32" s="55"/>
      <c r="G32" s="153"/>
    </row>
    <row r="33" spans="1:7" x14ac:dyDescent="0.25">
      <c r="A33" s="162" t="s">
        <v>184</v>
      </c>
      <c r="B33" s="58" t="s">
        <v>140</v>
      </c>
      <c r="C33" s="55" t="s">
        <v>17</v>
      </c>
      <c r="D33" s="54">
        <v>45</v>
      </c>
      <c r="E33" s="54"/>
      <c r="F33" s="55"/>
      <c r="G33" s="153"/>
    </row>
    <row r="34" spans="1:7" x14ac:dyDescent="0.25">
      <c r="A34" s="162" t="s">
        <v>185</v>
      </c>
      <c r="B34" s="58" t="s">
        <v>141</v>
      </c>
      <c r="C34" s="55" t="s">
        <v>17</v>
      </c>
      <c r="D34" s="54">
        <v>49</v>
      </c>
      <c r="E34" s="54"/>
      <c r="F34" s="55"/>
      <c r="G34" s="153"/>
    </row>
    <row r="35" spans="1:7" x14ac:dyDescent="0.25">
      <c r="A35" s="162" t="s">
        <v>186</v>
      </c>
      <c r="B35" s="58" t="s">
        <v>142</v>
      </c>
      <c r="C35" s="55" t="s">
        <v>9</v>
      </c>
      <c r="D35" s="54">
        <v>6</v>
      </c>
      <c r="E35" s="54"/>
      <c r="F35" s="55"/>
      <c r="G35" s="153"/>
    </row>
    <row r="36" spans="1:7" x14ac:dyDescent="0.25">
      <c r="A36" s="163"/>
      <c r="B36" s="59" t="s">
        <v>222</v>
      </c>
      <c r="C36" s="60"/>
      <c r="D36" s="61"/>
      <c r="E36" s="61"/>
      <c r="F36" s="62"/>
      <c r="G36" s="157">
        <f>G4+G5+G8+G9+G10+G11+G14+G16+G19+G20+G21+G22+G23+G24+G25+G29+G30+G31+G32+G33+G34+G35</f>
        <v>0</v>
      </c>
    </row>
    <row r="37" spans="1:7" x14ac:dyDescent="0.25">
      <c r="A37" s="164"/>
      <c r="B37" s="59" t="s">
        <v>143</v>
      </c>
      <c r="C37" s="63"/>
      <c r="D37" s="64"/>
      <c r="E37" s="64"/>
      <c r="F37" s="65"/>
      <c r="G37" s="157">
        <f>0.085*G36</f>
        <v>0</v>
      </c>
    </row>
    <row r="38" spans="1:7" x14ac:dyDescent="0.25">
      <c r="A38" s="165"/>
      <c r="B38" s="66" t="s">
        <v>56</v>
      </c>
      <c r="C38" s="67"/>
      <c r="D38" s="68"/>
      <c r="E38" s="68"/>
      <c r="F38" s="69"/>
      <c r="G38" s="157">
        <f>G36+G37</f>
        <v>0</v>
      </c>
    </row>
  </sheetData>
  <mergeCells count="2">
    <mergeCell ref="A1:G1"/>
    <mergeCell ref="A2:G2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75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BBEFE-C4CE-434D-9D8E-2F5D22C0137E}">
  <dimension ref="A1:AMI24"/>
  <sheetViews>
    <sheetView view="pageBreakPreview" zoomScaleNormal="100" workbookViewId="0">
      <selection activeCell="E7" sqref="E7:E12"/>
    </sheetView>
  </sheetViews>
  <sheetFormatPr baseColWidth="10" defaultColWidth="9.140625" defaultRowHeight="15" x14ac:dyDescent="0.25"/>
  <cols>
    <col min="1" max="1" width="9.140625" style="51"/>
    <col min="2" max="2" width="53.140625" style="51" customWidth="1"/>
    <col min="3" max="4" width="9.140625" style="51"/>
    <col min="5" max="5" width="12" style="51" customWidth="1"/>
    <col min="6" max="6" width="12.85546875" style="51" customWidth="1"/>
    <col min="7" max="7" width="18.140625" style="51" customWidth="1"/>
    <col min="8" max="1023" width="9.140625" style="51"/>
    <col min="1024" max="16384" width="9.140625" style="50"/>
  </cols>
  <sheetData>
    <row r="1" spans="1:8" ht="45" customHeight="1" thickBot="1" x14ac:dyDescent="0.3">
      <c r="A1" s="185" t="s">
        <v>160</v>
      </c>
      <c r="B1" s="185"/>
      <c r="C1" s="185"/>
      <c r="D1" s="185"/>
      <c r="E1" s="185"/>
      <c r="F1" s="185"/>
      <c r="G1" s="185"/>
      <c r="H1" s="50"/>
    </row>
    <row r="2" spans="1:8" ht="22.35" customHeight="1" thickBot="1" x14ac:dyDescent="0.3">
      <c r="A2" s="186" t="s">
        <v>229</v>
      </c>
      <c r="B2" s="186"/>
      <c r="C2" s="186"/>
      <c r="D2" s="186"/>
      <c r="E2" s="186"/>
      <c r="F2" s="186"/>
      <c r="G2" s="186"/>
      <c r="H2" s="50"/>
    </row>
    <row r="3" spans="1:8" ht="15" customHeight="1" x14ac:dyDescent="0.25">
      <c r="A3" s="184" t="s">
        <v>0</v>
      </c>
      <c r="B3" s="184" t="s">
        <v>1</v>
      </c>
      <c r="C3" s="184" t="s">
        <v>115</v>
      </c>
      <c r="D3" s="184" t="s">
        <v>51</v>
      </c>
      <c r="E3" s="184" t="s">
        <v>228</v>
      </c>
      <c r="F3" s="184" t="s">
        <v>3</v>
      </c>
      <c r="G3" s="190" t="s">
        <v>4</v>
      </c>
      <c r="H3" s="50"/>
    </row>
    <row r="4" spans="1:8" x14ac:dyDescent="0.25">
      <c r="A4" s="184"/>
      <c r="B4" s="184"/>
      <c r="C4" s="184"/>
      <c r="D4" s="184"/>
      <c r="E4" s="184"/>
      <c r="F4" s="184"/>
      <c r="G4" s="190"/>
      <c r="H4" s="50"/>
    </row>
    <row r="5" spans="1:8" x14ac:dyDescent="0.25">
      <c r="A5" s="184"/>
      <c r="B5" s="184"/>
      <c r="C5" s="184"/>
      <c r="D5" s="184"/>
      <c r="E5" s="184"/>
      <c r="F5" s="184"/>
      <c r="G5" s="190"/>
      <c r="H5" s="50"/>
    </row>
    <row r="6" spans="1:8" s="51" customFormat="1" x14ac:dyDescent="0.25">
      <c r="A6" s="166" t="s">
        <v>187</v>
      </c>
      <c r="B6" s="53" t="s">
        <v>144</v>
      </c>
      <c r="C6" s="187"/>
      <c r="D6" s="188"/>
      <c r="E6" s="188"/>
      <c r="F6" s="188"/>
      <c r="G6" s="189"/>
      <c r="H6" s="50"/>
    </row>
    <row r="7" spans="1:8" s="51" customFormat="1" x14ac:dyDescent="0.25">
      <c r="A7" s="167" t="s">
        <v>164</v>
      </c>
      <c r="B7" s="55" t="s">
        <v>145</v>
      </c>
      <c r="C7" s="55" t="s">
        <v>117</v>
      </c>
      <c r="D7" s="70">
        <v>1</v>
      </c>
      <c r="E7" s="70"/>
      <c r="F7" s="70"/>
      <c r="G7" s="56"/>
      <c r="H7" s="50"/>
    </row>
    <row r="8" spans="1:8" s="51" customFormat="1" x14ac:dyDescent="0.25">
      <c r="A8" s="167" t="s">
        <v>188</v>
      </c>
      <c r="B8" s="55" t="s">
        <v>146</v>
      </c>
      <c r="C8" s="55" t="s">
        <v>115</v>
      </c>
      <c r="D8" s="70">
        <v>1</v>
      </c>
      <c r="E8" s="70"/>
      <c r="F8" s="70"/>
      <c r="G8" s="56"/>
      <c r="H8" s="50"/>
    </row>
    <row r="9" spans="1:8" s="51" customFormat="1" x14ac:dyDescent="0.25">
      <c r="A9" s="167" t="s">
        <v>189</v>
      </c>
      <c r="B9" s="55" t="s">
        <v>147</v>
      </c>
      <c r="C9" s="55" t="s">
        <v>9</v>
      </c>
      <c r="D9" s="70">
        <v>5</v>
      </c>
      <c r="E9" s="70"/>
      <c r="F9" s="70"/>
      <c r="G9" s="56"/>
      <c r="H9" s="50"/>
    </row>
    <row r="10" spans="1:8" s="51" customFormat="1" x14ac:dyDescent="0.25">
      <c r="A10" s="167" t="s">
        <v>190</v>
      </c>
      <c r="B10" s="55" t="s">
        <v>148</v>
      </c>
      <c r="C10" s="55" t="s">
        <v>115</v>
      </c>
      <c r="D10" s="70">
        <v>1</v>
      </c>
      <c r="E10" s="70"/>
      <c r="F10" s="70"/>
      <c r="G10" s="56"/>
      <c r="H10" s="50"/>
    </row>
    <row r="11" spans="1:8" s="51" customFormat="1" x14ac:dyDescent="0.25">
      <c r="A11" s="167" t="s">
        <v>190</v>
      </c>
      <c r="B11" s="55" t="s">
        <v>149</v>
      </c>
      <c r="C11" s="55" t="s">
        <v>117</v>
      </c>
      <c r="D11" s="70">
        <v>1</v>
      </c>
      <c r="E11" s="70"/>
      <c r="F11" s="70"/>
      <c r="G11" s="56"/>
      <c r="H11" s="50"/>
    </row>
    <row r="12" spans="1:8" s="51" customFormat="1" x14ac:dyDescent="0.25">
      <c r="A12" s="167" t="s">
        <v>191</v>
      </c>
      <c r="B12" s="55" t="s">
        <v>150</v>
      </c>
      <c r="C12" s="55" t="s">
        <v>17</v>
      </c>
      <c r="D12" s="70">
        <v>4</v>
      </c>
      <c r="E12" s="70"/>
      <c r="F12" s="70"/>
      <c r="G12" s="56"/>
      <c r="H12" s="50"/>
    </row>
    <row r="13" spans="1:8" s="51" customFormat="1" x14ac:dyDescent="0.25">
      <c r="A13" s="168"/>
      <c r="B13" s="60" t="s">
        <v>55</v>
      </c>
      <c r="C13" s="60"/>
      <c r="D13" s="62"/>
      <c r="E13" s="62"/>
      <c r="F13" s="62"/>
      <c r="G13" s="158">
        <f>G7+G8+G9+G10+G11+G12</f>
        <v>0</v>
      </c>
      <c r="H13" s="50"/>
    </row>
    <row r="14" spans="1:8" s="51" customFormat="1" x14ac:dyDescent="0.25">
      <c r="A14" s="169"/>
      <c r="B14" s="63" t="s">
        <v>143</v>
      </c>
      <c r="C14" s="63"/>
      <c r="D14" s="64"/>
      <c r="E14" s="64"/>
      <c r="F14" s="65"/>
      <c r="G14" s="158">
        <f>0.085*G13</f>
        <v>0</v>
      </c>
      <c r="H14" s="52"/>
    </row>
    <row r="15" spans="1:8" s="51" customFormat="1" x14ac:dyDescent="0.25">
      <c r="A15" s="170"/>
      <c r="B15" s="67" t="s">
        <v>56</v>
      </c>
      <c r="C15" s="67"/>
      <c r="D15" s="68"/>
      <c r="E15" s="68"/>
      <c r="F15" s="69"/>
      <c r="G15" s="159">
        <f>G13+G14</f>
        <v>0</v>
      </c>
    </row>
    <row r="16" spans="1:8" s="51" customFormat="1" x14ac:dyDescent="0.25">
      <c r="G16" s="50"/>
    </row>
    <row r="17" spans="7:7" s="51" customFormat="1" x14ac:dyDescent="0.25">
      <c r="G17" s="50"/>
    </row>
    <row r="18" spans="7:7" s="51" customFormat="1" x14ac:dyDescent="0.25">
      <c r="G18" s="50"/>
    </row>
    <row r="19" spans="7:7" s="51" customFormat="1" x14ac:dyDescent="0.25">
      <c r="G19" s="50"/>
    </row>
    <row r="20" spans="7:7" s="51" customFormat="1" x14ac:dyDescent="0.25">
      <c r="G20" s="50"/>
    </row>
    <row r="21" spans="7:7" s="51" customFormat="1" x14ac:dyDescent="0.25">
      <c r="G21" s="50"/>
    </row>
    <row r="22" spans="7:7" s="51" customFormat="1" x14ac:dyDescent="0.25">
      <c r="G22" s="50"/>
    </row>
    <row r="23" spans="7:7" s="51" customFormat="1" x14ac:dyDescent="0.25">
      <c r="G23" s="50"/>
    </row>
    <row r="24" spans="7:7" s="51" customFormat="1" x14ac:dyDescent="0.25">
      <c r="G24" s="52"/>
    </row>
  </sheetData>
  <mergeCells count="10">
    <mergeCell ref="C6:G6"/>
    <mergeCell ref="E3:E5"/>
    <mergeCell ref="A1:G1"/>
    <mergeCell ref="A2:G2"/>
    <mergeCell ref="A3:A5"/>
    <mergeCell ref="B3:B5"/>
    <mergeCell ref="C3:C5"/>
    <mergeCell ref="D3:D5"/>
    <mergeCell ref="F3:F5"/>
    <mergeCell ref="G3:G5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72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F171-90CB-4F6E-B4A1-E1DE554894E7}">
  <dimension ref="A1:AMI21"/>
  <sheetViews>
    <sheetView view="pageBreakPreview" zoomScaleNormal="100" workbookViewId="0">
      <selection activeCell="E6" sqref="E6:E9"/>
    </sheetView>
  </sheetViews>
  <sheetFormatPr baseColWidth="10" defaultColWidth="9.140625" defaultRowHeight="15" x14ac:dyDescent="0.25"/>
  <cols>
    <col min="1" max="1" width="9.140625" style="51"/>
    <col min="2" max="2" width="53.140625" style="51" customWidth="1"/>
    <col min="3" max="4" width="9.140625" style="51"/>
    <col min="5" max="5" width="12" style="51" customWidth="1"/>
    <col min="6" max="6" width="12.85546875" style="51" customWidth="1"/>
    <col min="7" max="7" width="18.140625" style="51" customWidth="1"/>
    <col min="8" max="1023" width="9.140625" style="51"/>
    <col min="1024" max="16384" width="9.140625" style="50"/>
  </cols>
  <sheetData>
    <row r="1" spans="1:8" ht="45" customHeight="1" thickBot="1" x14ac:dyDescent="0.3">
      <c r="A1" s="185" t="s">
        <v>160</v>
      </c>
      <c r="B1" s="185"/>
      <c r="C1" s="185"/>
      <c r="D1" s="185"/>
      <c r="E1" s="185"/>
      <c r="F1" s="185"/>
      <c r="G1" s="185"/>
      <c r="H1" s="50"/>
    </row>
    <row r="2" spans="1:8" ht="22.35" customHeight="1" thickBot="1" x14ac:dyDescent="0.3">
      <c r="A2" s="186" t="s">
        <v>161</v>
      </c>
      <c r="B2" s="186"/>
      <c r="C2" s="186"/>
      <c r="D2" s="186"/>
      <c r="E2" s="186"/>
      <c r="F2" s="186"/>
      <c r="G2" s="186"/>
      <c r="H2" s="50"/>
    </row>
    <row r="3" spans="1:8" ht="15" customHeight="1" x14ac:dyDescent="0.25">
      <c r="A3" s="184" t="s">
        <v>0</v>
      </c>
      <c r="B3" s="184" t="s">
        <v>1</v>
      </c>
      <c r="C3" s="184" t="s">
        <v>115</v>
      </c>
      <c r="D3" s="184" t="s">
        <v>51</v>
      </c>
      <c r="E3" s="184" t="s">
        <v>228</v>
      </c>
      <c r="F3" s="184" t="s">
        <v>3</v>
      </c>
      <c r="G3" s="190" t="s">
        <v>4</v>
      </c>
      <c r="H3" s="50"/>
    </row>
    <row r="4" spans="1:8" x14ac:dyDescent="0.25">
      <c r="A4" s="184"/>
      <c r="B4" s="184"/>
      <c r="C4" s="184"/>
      <c r="D4" s="184"/>
      <c r="E4" s="184"/>
      <c r="F4" s="184"/>
      <c r="G4" s="190"/>
      <c r="H4" s="50"/>
    </row>
    <row r="5" spans="1:8" x14ac:dyDescent="0.25">
      <c r="A5" s="184"/>
      <c r="B5" s="184"/>
      <c r="C5" s="184"/>
      <c r="D5" s="184"/>
      <c r="E5" s="184"/>
      <c r="F5" s="184"/>
      <c r="G5" s="190"/>
      <c r="H5" s="50"/>
    </row>
    <row r="6" spans="1:8" s="51" customFormat="1" x14ac:dyDescent="0.25">
      <c r="A6" s="167" t="s">
        <v>192</v>
      </c>
      <c r="B6" s="55" t="s">
        <v>151</v>
      </c>
      <c r="C6" s="55" t="s">
        <v>117</v>
      </c>
      <c r="D6" s="70">
        <v>1</v>
      </c>
      <c r="E6" s="70"/>
      <c r="F6" s="70"/>
      <c r="G6" s="153"/>
      <c r="H6" s="50"/>
    </row>
    <row r="7" spans="1:8" s="51" customFormat="1" x14ac:dyDescent="0.25">
      <c r="A7" s="167" t="s">
        <v>193</v>
      </c>
      <c r="B7" s="55" t="s">
        <v>152</v>
      </c>
      <c r="C7" s="55" t="s">
        <v>153</v>
      </c>
      <c r="D7" s="70">
        <f>312+288</f>
        <v>600</v>
      </c>
      <c r="E7" s="70"/>
      <c r="F7" s="70"/>
      <c r="G7" s="153"/>
      <c r="H7" s="50"/>
    </row>
    <row r="8" spans="1:8" s="51" customFormat="1" x14ac:dyDescent="0.25">
      <c r="A8" s="167" t="s">
        <v>194</v>
      </c>
      <c r="B8" s="55" t="s">
        <v>154</v>
      </c>
      <c r="C8" s="55" t="s">
        <v>17</v>
      </c>
      <c r="D8" s="70">
        <v>29</v>
      </c>
      <c r="E8" s="70"/>
      <c r="F8" s="70"/>
      <c r="G8" s="153"/>
      <c r="H8" s="50"/>
    </row>
    <row r="9" spans="1:8" s="51" customFormat="1" x14ac:dyDescent="0.25">
      <c r="A9" s="167" t="s">
        <v>195</v>
      </c>
      <c r="B9" s="55" t="s">
        <v>155</v>
      </c>
      <c r="C9" s="55" t="s">
        <v>17</v>
      </c>
      <c r="D9" s="70">
        <v>20</v>
      </c>
      <c r="E9" s="70"/>
      <c r="F9" s="70"/>
      <c r="G9" s="153"/>
      <c r="H9" s="50"/>
    </row>
    <row r="10" spans="1:8" s="51" customFormat="1" x14ac:dyDescent="0.25">
      <c r="A10" s="168"/>
      <c r="B10" s="60" t="s">
        <v>55</v>
      </c>
      <c r="C10" s="60"/>
      <c r="D10" s="62"/>
      <c r="E10" s="62"/>
      <c r="F10" s="62"/>
      <c r="G10" s="158">
        <f>G6+G7+G8+G9</f>
        <v>0</v>
      </c>
      <c r="H10" s="50"/>
    </row>
    <row r="11" spans="1:8" s="51" customFormat="1" x14ac:dyDescent="0.25">
      <c r="A11" s="169"/>
      <c r="B11" s="63" t="s">
        <v>143</v>
      </c>
      <c r="C11" s="63"/>
      <c r="D11" s="64"/>
      <c r="E11" s="64"/>
      <c r="F11" s="65"/>
      <c r="G11" s="158">
        <f>0.085*G10</f>
        <v>0</v>
      </c>
      <c r="H11" s="52"/>
    </row>
    <row r="12" spans="1:8" s="51" customFormat="1" x14ac:dyDescent="0.25">
      <c r="A12" s="170"/>
      <c r="B12" s="67" t="s">
        <v>56</v>
      </c>
      <c r="C12" s="67"/>
      <c r="D12" s="68"/>
      <c r="E12" s="68"/>
      <c r="F12" s="69"/>
      <c r="G12" s="159">
        <f>G10+G11</f>
        <v>0</v>
      </c>
    </row>
    <row r="13" spans="1:8" s="51" customFormat="1" x14ac:dyDescent="0.25">
      <c r="G13" s="50"/>
    </row>
    <row r="14" spans="1:8" s="51" customFormat="1" x14ac:dyDescent="0.25">
      <c r="G14" s="50"/>
    </row>
    <row r="15" spans="1:8" s="51" customFormat="1" x14ac:dyDescent="0.25">
      <c r="G15" s="50"/>
    </row>
    <row r="16" spans="1:8" s="51" customFormat="1" x14ac:dyDescent="0.25">
      <c r="G16" s="50"/>
    </row>
    <row r="17" spans="7:7" s="51" customFormat="1" x14ac:dyDescent="0.25">
      <c r="G17" s="50"/>
    </row>
    <row r="18" spans="7:7" s="51" customFormat="1" x14ac:dyDescent="0.25">
      <c r="G18" s="50"/>
    </row>
    <row r="19" spans="7:7" s="51" customFormat="1" x14ac:dyDescent="0.25">
      <c r="G19" s="50"/>
    </row>
    <row r="20" spans="7:7" s="51" customFormat="1" x14ac:dyDescent="0.25">
      <c r="G20" s="50"/>
    </row>
    <row r="21" spans="7:7" s="51" customFormat="1" x14ac:dyDescent="0.25">
      <c r="G21" s="52" t="e">
        <v>#VALUE!</v>
      </c>
    </row>
  </sheetData>
  <mergeCells count="9">
    <mergeCell ref="A1:G1"/>
    <mergeCell ref="A2:G2"/>
    <mergeCell ref="A3:A5"/>
    <mergeCell ref="B3:B5"/>
    <mergeCell ref="C3:C5"/>
    <mergeCell ref="D3:D5"/>
    <mergeCell ref="F3:F5"/>
    <mergeCell ref="G3:G5"/>
    <mergeCell ref="E3:E5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72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51EDA-FFF4-4EED-98A9-232706941801}">
  <sheetPr>
    <tabColor theme="4"/>
    <pageSetUpPr fitToPage="1"/>
  </sheetPr>
  <dimension ref="A1:AMH20"/>
  <sheetViews>
    <sheetView zoomScaleNormal="100" zoomScaleSheetLayoutView="55" workbookViewId="0">
      <selection activeCell="E3" sqref="E3:E5"/>
    </sheetView>
  </sheetViews>
  <sheetFormatPr baseColWidth="10" defaultColWidth="9.140625" defaultRowHeight="15" x14ac:dyDescent="0.25"/>
  <cols>
    <col min="1" max="1" width="9.140625" style="51"/>
    <col min="2" max="2" width="53.140625" style="51" customWidth="1"/>
    <col min="3" max="4" width="9.140625" style="51"/>
    <col min="5" max="5" width="11.5703125" style="51" customWidth="1"/>
    <col min="6" max="6" width="12.85546875" style="51" customWidth="1"/>
    <col min="7" max="7" width="18.140625" style="51" customWidth="1"/>
    <col min="8" max="1022" width="9.140625" style="51"/>
    <col min="1023" max="16384" width="9.140625" style="50"/>
  </cols>
  <sheetData>
    <row r="1" spans="1:7" ht="45" customHeight="1" thickBot="1" x14ac:dyDescent="0.3">
      <c r="A1" s="185" t="s">
        <v>160</v>
      </c>
      <c r="B1" s="185"/>
      <c r="C1" s="185"/>
      <c r="D1" s="185"/>
      <c r="E1" s="185"/>
      <c r="F1" s="185"/>
      <c r="G1" s="185"/>
    </row>
    <row r="2" spans="1:7" ht="22.35" customHeight="1" thickBot="1" x14ac:dyDescent="0.3">
      <c r="A2" s="186" t="s">
        <v>162</v>
      </c>
      <c r="B2" s="186"/>
      <c r="C2" s="186"/>
      <c r="D2" s="186"/>
      <c r="E2" s="186"/>
      <c r="F2" s="186"/>
      <c r="G2" s="186"/>
    </row>
    <row r="3" spans="1:7" ht="15" customHeight="1" x14ac:dyDescent="0.25">
      <c r="A3" s="184" t="s">
        <v>0</v>
      </c>
      <c r="B3" s="184" t="s">
        <v>1</v>
      </c>
      <c r="C3" s="184" t="s">
        <v>115</v>
      </c>
      <c r="D3" s="184" t="s">
        <v>51</v>
      </c>
      <c r="E3" s="184" t="s">
        <v>228</v>
      </c>
      <c r="F3" s="184" t="s">
        <v>3</v>
      </c>
      <c r="G3" s="190" t="s">
        <v>4</v>
      </c>
    </row>
    <row r="4" spans="1:7" x14ac:dyDescent="0.25">
      <c r="A4" s="184"/>
      <c r="B4" s="184"/>
      <c r="C4" s="184"/>
      <c r="D4" s="184"/>
      <c r="E4" s="184"/>
      <c r="F4" s="184"/>
      <c r="G4" s="190"/>
    </row>
    <row r="5" spans="1:7" x14ac:dyDescent="0.25">
      <c r="A5" s="184"/>
      <c r="B5" s="184"/>
      <c r="C5" s="184"/>
      <c r="D5" s="184"/>
      <c r="E5" s="184"/>
      <c r="F5" s="184"/>
      <c r="G5" s="190"/>
    </row>
    <row r="6" spans="1:7" s="51" customFormat="1" ht="24.95" customHeight="1" x14ac:dyDescent="0.25">
      <c r="A6" s="166" t="s">
        <v>196</v>
      </c>
      <c r="B6" s="53" t="s">
        <v>156</v>
      </c>
      <c r="C6" s="187"/>
      <c r="D6" s="188"/>
      <c r="E6" s="188"/>
      <c r="F6" s="188"/>
      <c r="G6" s="189"/>
    </row>
    <row r="7" spans="1:7" s="51" customFormat="1" ht="24.95" customHeight="1" x14ac:dyDescent="0.25">
      <c r="A7" s="167"/>
      <c r="B7" s="55" t="s">
        <v>157</v>
      </c>
      <c r="C7" s="55" t="s">
        <v>17</v>
      </c>
      <c r="D7" s="70">
        <v>60</v>
      </c>
      <c r="E7" s="70"/>
      <c r="F7" s="70"/>
      <c r="G7" s="153"/>
    </row>
    <row r="8" spans="1:7" s="51" customFormat="1" ht="24.95" customHeight="1" x14ac:dyDescent="0.25">
      <c r="A8" s="167"/>
      <c r="B8" s="55" t="s">
        <v>158</v>
      </c>
      <c r="C8" s="55" t="s">
        <v>17</v>
      </c>
      <c r="D8" s="70">
        <v>122</v>
      </c>
      <c r="E8" s="70"/>
      <c r="F8" s="70"/>
      <c r="G8" s="153"/>
    </row>
    <row r="9" spans="1:7" s="51" customFormat="1" ht="24.95" customHeight="1" x14ac:dyDescent="0.25">
      <c r="A9" s="168"/>
      <c r="B9" s="60" t="s">
        <v>55</v>
      </c>
      <c r="C9" s="60"/>
      <c r="D9" s="62"/>
      <c r="E9" s="62"/>
      <c r="F9" s="62"/>
      <c r="G9" s="158">
        <f>G8+G7</f>
        <v>0</v>
      </c>
    </row>
    <row r="10" spans="1:7" s="51" customFormat="1" ht="24.95" customHeight="1" x14ac:dyDescent="0.25">
      <c r="A10" s="169"/>
      <c r="B10" s="63" t="s">
        <v>143</v>
      </c>
      <c r="C10" s="63"/>
      <c r="D10" s="64"/>
      <c r="E10" s="64"/>
      <c r="F10" s="65"/>
      <c r="G10" s="158">
        <f>0.085*G9</f>
        <v>0</v>
      </c>
    </row>
    <row r="11" spans="1:7" s="51" customFormat="1" ht="24.95" customHeight="1" x14ac:dyDescent="0.25">
      <c r="A11" s="170"/>
      <c r="B11" s="67" t="s">
        <v>56</v>
      </c>
      <c r="C11" s="67"/>
      <c r="D11" s="68"/>
      <c r="E11" s="68"/>
      <c r="F11" s="69"/>
      <c r="G11" s="159">
        <f>G9+G10</f>
        <v>0</v>
      </c>
    </row>
    <row r="12" spans="1:7" s="51" customFormat="1" x14ac:dyDescent="0.25">
      <c r="G12" s="50"/>
    </row>
    <row r="13" spans="1:7" s="51" customFormat="1" x14ac:dyDescent="0.25">
      <c r="G13" s="50"/>
    </row>
    <row r="14" spans="1:7" s="51" customFormat="1" x14ac:dyDescent="0.25">
      <c r="G14" s="50"/>
    </row>
    <row r="15" spans="1:7" s="51" customFormat="1" x14ac:dyDescent="0.25">
      <c r="G15" s="50"/>
    </row>
    <row r="16" spans="1:7" s="51" customFormat="1" x14ac:dyDescent="0.25">
      <c r="G16" s="50"/>
    </row>
    <row r="17" spans="7:7" s="51" customFormat="1" x14ac:dyDescent="0.25">
      <c r="G17" s="50"/>
    </row>
    <row r="18" spans="7:7" s="51" customFormat="1" x14ac:dyDescent="0.25">
      <c r="G18" s="50"/>
    </row>
    <row r="19" spans="7:7" s="51" customFormat="1" x14ac:dyDescent="0.25">
      <c r="G19" s="50"/>
    </row>
    <row r="20" spans="7:7" s="51" customFormat="1" x14ac:dyDescent="0.25">
      <c r="G20" s="52"/>
    </row>
  </sheetData>
  <mergeCells count="10">
    <mergeCell ref="A2:G2"/>
    <mergeCell ref="A1:G1"/>
    <mergeCell ref="A3:A5"/>
    <mergeCell ref="C6:G6"/>
    <mergeCell ref="B3:B5"/>
    <mergeCell ref="C3:C5"/>
    <mergeCell ref="D3:D5"/>
    <mergeCell ref="F3:F5"/>
    <mergeCell ref="G3:G5"/>
    <mergeCell ref="E3:E5"/>
  </mergeCells>
  <printOptions horizontalCentered="1"/>
  <pageMargins left="0.31496062992125984" right="0.31496062992125984" top="0.39370078740157483" bottom="0.39370078740157483" header="0" footer="0"/>
  <pageSetup paperSize="9" scale="79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669EA-842B-4B8F-8986-742BDCA3B4B1}">
  <sheetPr>
    <tabColor theme="4"/>
    <pageSetUpPr fitToPage="1"/>
  </sheetPr>
  <dimension ref="A7:R50"/>
  <sheetViews>
    <sheetView topLeftCell="A25" zoomScaleNormal="100" zoomScaleSheetLayoutView="55" workbookViewId="0">
      <selection activeCell="H48" sqref="H48"/>
    </sheetView>
  </sheetViews>
  <sheetFormatPr baseColWidth="10" defaultRowHeight="12.75" x14ac:dyDescent="0.2"/>
  <cols>
    <col min="1" max="1" width="5.7109375" style="1" customWidth="1"/>
    <col min="2" max="2" width="11.42578125" style="1"/>
    <col min="3" max="3" width="18.42578125" style="1" customWidth="1"/>
    <col min="4" max="4" width="6.140625" style="1" customWidth="1"/>
    <col min="5" max="5" width="11.42578125" style="1"/>
    <col min="6" max="6" width="11.42578125" style="1" customWidth="1"/>
    <col min="7" max="7" width="11.42578125" style="1"/>
    <col min="8" max="8" width="14.85546875" style="1" customWidth="1"/>
    <col min="9" max="9" width="19.5703125" style="1" hidden="1" customWidth="1"/>
    <col min="10" max="14" width="0" style="1" hidden="1" customWidth="1"/>
    <col min="15" max="252" width="11.42578125" style="1"/>
    <col min="253" max="253" width="1.28515625" style="1" customWidth="1"/>
    <col min="254" max="254" width="5.7109375" style="1" customWidth="1"/>
    <col min="255" max="255" width="11.42578125" style="1"/>
    <col min="256" max="256" width="34.42578125" style="1" customWidth="1"/>
    <col min="257" max="257" width="6.140625" style="1" customWidth="1"/>
    <col min="258" max="508" width="11.42578125" style="1"/>
    <col min="509" max="509" width="1.28515625" style="1" customWidth="1"/>
    <col min="510" max="510" width="5.7109375" style="1" customWidth="1"/>
    <col min="511" max="511" width="11.42578125" style="1"/>
    <col min="512" max="512" width="34.42578125" style="1" customWidth="1"/>
    <col min="513" max="513" width="6.140625" style="1" customWidth="1"/>
    <col min="514" max="764" width="11.42578125" style="1"/>
    <col min="765" max="765" width="1.28515625" style="1" customWidth="1"/>
    <col min="766" max="766" width="5.7109375" style="1" customWidth="1"/>
    <col min="767" max="767" width="11.42578125" style="1"/>
    <col min="768" max="768" width="34.42578125" style="1" customWidth="1"/>
    <col min="769" max="769" width="6.140625" style="1" customWidth="1"/>
    <col min="770" max="1020" width="11.42578125" style="1"/>
    <col min="1021" max="1021" width="1.28515625" style="1" customWidth="1"/>
    <col min="1022" max="1022" width="5.7109375" style="1" customWidth="1"/>
    <col min="1023" max="1023" width="11.42578125" style="1"/>
    <col min="1024" max="1024" width="34.42578125" style="1" customWidth="1"/>
    <col min="1025" max="1025" width="6.140625" style="1" customWidth="1"/>
    <col min="1026" max="1276" width="11.42578125" style="1"/>
    <col min="1277" max="1277" width="1.28515625" style="1" customWidth="1"/>
    <col min="1278" max="1278" width="5.7109375" style="1" customWidth="1"/>
    <col min="1279" max="1279" width="11.42578125" style="1"/>
    <col min="1280" max="1280" width="34.42578125" style="1" customWidth="1"/>
    <col min="1281" max="1281" width="6.140625" style="1" customWidth="1"/>
    <col min="1282" max="1532" width="11.42578125" style="1"/>
    <col min="1533" max="1533" width="1.28515625" style="1" customWidth="1"/>
    <col min="1534" max="1534" width="5.7109375" style="1" customWidth="1"/>
    <col min="1535" max="1535" width="11.42578125" style="1"/>
    <col min="1536" max="1536" width="34.42578125" style="1" customWidth="1"/>
    <col min="1537" max="1537" width="6.140625" style="1" customWidth="1"/>
    <col min="1538" max="1788" width="11.42578125" style="1"/>
    <col min="1789" max="1789" width="1.28515625" style="1" customWidth="1"/>
    <col min="1790" max="1790" width="5.7109375" style="1" customWidth="1"/>
    <col min="1791" max="1791" width="11.42578125" style="1"/>
    <col min="1792" max="1792" width="34.42578125" style="1" customWidth="1"/>
    <col min="1793" max="1793" width="6.140625" style="1" customWidth="1"/>
    <col min="1794" max="2044" width="11.42578125" style="1"/>
    <col min="2045" max="2045" width="1.28515625" style="1" customWidth="1"/>
    <col min="2046" max="2046" width="5.7109375" style="1" customWidth="1"/>
    <col min="2047" max="2047" width="11.42578125" style="1"/>
    <col min="2048" max="2048" width="34.42578125" style="1" customWidth="1"/>
    <col min="2049" max="2049" width="6.140625" style="1" customWidth="1"/>
    <col min="2050" max="2300" width="11.42578125" style="1"/>
    <col min="2301" max="2301" width="1.28515625" style="1" customWidth="1"/>
    <col min="2302" max="2302" width="5.7109375" style="1" customWidth="1"/>
    <col min="2303" max="2303" width="11.42578125" style="1"/>
    <col min="2304" max="2304" width="34.42578125" style="1" customWidth="1"/>
    <col min="2305" max="2305" width="6.140625" style="1" customWidth="1"/>
    <col min="2306" max="2556" width="11.42578125" style="1"/>
    <col min="2557" max="2557" width="1.28515625" style="1" customWidth="1"/>
    <col min="2558" max="2558" width="5.7109375" style="1" customWidth="1"/>
    <col min="2559" max="2559" width="11.42578125" style="1"/>
    <col min="2560" max="2560" width="34.42578125" style="1" customWidth="1"/>
    <col min="2561" max="2561" width="6.140625" style="1" customWidth="1"/>
    <col min="2562" max="2812" width="11.42578125" style="1"/>
    <col min="2813" max="2813" width="1.28515625" style="1" customWidth="1"/>
    <col min="2814" max="2814" width="5.7109375" style="1" customWidth="1"/>
    <col min="2815" max="2815" width="11.42578125" style="1"/>
    <col min="2816" max="2816" width="34.42578125" style="1" customWidth="1"/>
    <col min="2817" max="2817" width="6.140625" style="1" customWidth="1"/>
    <col min="2818" max="3068" width="11.42578125" style="1"/>
    <col min="3069" max="3069" width="1.28515625" style="1" customWidth="1"/>
    <col min="3070" max="3070" width="5.7109375" style="1" customWidth="1"/>
    <col min="3071" max="3071" width="11.42578125" style="1"/>
    <col min="3072" max="3072" width="34.42578125" style="1" customWidth="1"/>
    <col min="3073" max="3073" width="6.140625" style="1" customWidth="1"/>
    <col min="3074" max="3324" width="11.42578125" style="1"/>
    <col min="3325" max="3325" width="1.28515625" style="1" customWidth="1"/>
    <col min="3326" max="3326" width="5.7109375" style="1" customWidth="1"/>
    <col min="3327" max="3327" width="11.42578125" style="1"/>
    <col min="3328" max="3328" width="34.42578125" style="1" customWidth="1"/>
    <col min="3329" max="3329" width="6.140625" style="1" customWidth="1"/>
    <col min="3330" max="3580" width="11.42578125" style="1"/>
    <col min="3581" max="3581" width="1.28515625" style="1" customWidth="1"/>
    <col min="3582" max="3582" width="5.7109375" style="1" customWidth="1"/>
    <col min="3583" max="3583" width="11.42578125" style="1"/>
    <col min="3584" max="3584" width="34.42578125" style="1" customWidth="1"/>
    <col min="3585" max="3585" width="6.140625" style="1" customWidth="1"/>
    <col min="3586" max="3836" width="11.42578125" style="1"/>
    <col min="3837" max="3837" width="1.28515625" style="1" customWidth="1"/>
    <col min="3838" max="3838" width="5.7109375" style="1" customWidth="1"/>
    <col min="3839" max="3839" width="11.42578125" style="1"/>
    <col min="3840" max="3840" width="34.42578125" style="1" customWidth="1"/>
    <col min="3841" max="3841" width="6.140625" style="1" customWidth="1"/>
    <col min="3842" max="4092" width="11.42578125" style="1"/>
    <col min="4093" max="4093" width="1.28515625" style="1" customWidth="1"/>
    <col min="4094" max="4094" width="5.7109375" style="1" customWidth="1"/>
    <col min="4095" max="4095" width="11.42578125" style="1"/>
    <col min="4096" max="4096" width="34.42578125" style="1" customWidth="1"/>
    <col min="4097" max="4097" width="6.140625" style="1" customWidth="1"/>
    <col min="4098" max="4348" width="11.42578125" style="1"/>
    <col min="4349" max="4349" width="1.28515625" style="1" customWidth="1"/>
    <col min="4350" max="4350" width="5.7109375" style="1" customWidth="1"/>
    <col min="4351" max="4351" width="11.42578125" style="1"/>
    <col min="4352" max="4352" width="34.42578125" style="1" customWidth="1"/>
    <col min="4353" max="4353" width="6.140625" style="1" customWidth="1"/>
    <col min="4354" max="4604" width="11.42578125" style="1"/>
    <col min="4605" max="4605" width="1.28515625" style="1" customWidth="1"/>
    <col min="4606" max="4606" width="5.7109375" style="1" customWidth="1"/>
    <col min="4607" max="4607" width="11.42578125" style="1"/>
    <col min="4608" max="4608" width="34.42578125" style="1" customWidth="1"/>
    <col min="4609" max="4609" width="6.140625" style="1" customWidth="1"/>
    <col min="4610" max="4860" width="11.42578125" style="1"/>
    <col min="4861" max="4861" width="1.28515625" style="1" customWidth="1"/>
    <col min="4862" max="4862" width="5.7109375" style="1" customWidth="1"/>
    <col min="4863" max="4863" width="11.42578125" style="1"/>
    <col min="4864" max="4864" width="34.42578125" style="1" customWidth="1"/>
    <col min="4865" max="4865" width="6.140625" style="1" customWidth="1"/>
    <col min="4866" max="5116" width="11.42578125" style="1"/>
    <col min="5117" max="5117" width="1.28515625" style="1" customWidth="1"/>
    <col min="5118" max="5118" width="5.7109375" style="1" customWidth="1"/>
    <col min="5119" max="5119" width="11.42578125" style="1"/>
    <col min="5120" max="5120" width="34.42578125" style="1" customWidth="1"/>
    <col min="5121" max="5121" width="6.140625" style="1" customWidth="1"/>
    <col min="5122" max="5372" width="11.42578125" style="1"/>
    <col min="5373" max="5373" width="1.28515625" style="1" customWidth="1"/>
    <col min="5374" max="5374" width="5.7109375" style="1" customWidth="1"/>
    <col min="5375" max="5375" width="11.42578125" style="1"/>
    <col min="5376" max="5376" width="34.42578125" style="1" customWidth="1"/>
    <col min="5377" max="5377" width="6.140625" style="1" customWidth="1"/>
    <col min="5378" max="5628" width="11.42578125" style="1"/>
    <col min="5629" max="5629" width="1.28515625" style="1" customWidth="1"/>
    <col min="5630" max="5630" width="5.7109375" style="1" customWidth="1"/>
    <col min="5631" max="5631" width="11.42578125" style="1"/>
    <col min="5632" max="5632" width="34.42578125" style="1" customWidth="1"/>
    <col min="5633" max="5633" width="6.140625" style="1" customWidth="1"/>
    <col min="5634" max="5884" width="11.42578125" style="1"/>
    <col min="5885" max="5885" width="1.28515625" style="1" customWidth="1"/>
    <col min="5886" max="5886" width="5.7109375" style="1" customWidth="1"/>
    <col min="5887" max="5887" width="11.42578125" style="1"/>
    <col min="5888" max="5888" width="34.42578125" style="1" customWidth="1"/>
    <col min="5889" max="5889" width="6.140625" style="1" customWidth="1"/>
    <col min="5890" max="6140" width="11.42578125" style="1"/>
    <col min="6141" max="6141" width="1.28515625" style="1" customWidth="1"/>
    <col min="6142" max="6142" width="5.7109375" style="1" customWidth="1"/>
    <col min="6143" max="6143" width="11.42578125" style="1"/>
    <col min="6144" max="6144" width="34.42578125" style="1" customWidth="1"/>
    <col min="6145" max="6145" width="6.140625" style="1" customWidth="1"/>
    <col min="6146" max="6396" width="11.42578125" style="1"/>
    <col min="6397" max="6397" width="1.28515625" style="1" customWidth="1"/>
    <col min="6398" max="6398" width="5.7109375" style="1" customWidth="1"/>
    <col min="6399" max="6399" width="11.42578125" style="1"/>
    <col min="6400" max="6400" width="34.42578125" style="1" customWidth="1"/>
    <col min="6401" max="6401" width="6.140625" style="1" customWidth="1"/>
    <col min="6402" max="6652" width="11.42578125" style="1"/>
    <col min="6653" max="6653" width="1.28515625" style="1" customWidth="1"/>
    <col min="6654" max="6654" width="5.7109375" style="1" customWidth="1"/>
    <col min="6655" max="6655" width="11.42578125" style="1"/>
    <col min="6656" max="6656" width="34.42578125" style="1" customWidth="1"/>
    <col min="6657" max="6657" width="6.140625" style="1" customWidth="1"/>
    <col min="6658" max="6908" width="11.42578125" style="1"/>
    <col min="6909" max="6909" width="1.28515625" style="1" customWidth="1"/>
    <col min="6910" max="6910" width="5.7109375" style="1" customWidth="1"/>
    <col min="6911" max="6911" width="11.42578125" style="1"/>
    <col min="6912" max="6912" width="34.42578125" style="1" customWidth="1"/>
    <col min="6913" max="6913" width="6.140625" style="1" customWidth="1"/>
    <col min="6914" max="7164" width="11.42578125" style="1"/>
    <col min="7165" max="7165" width="1.28515625" style="1" customWidth="1"/>
    <col min="7166" max="7166" width="5.7109375" style="1" customWidth="1"/>
    <col min="7167" max="7167" width="11.42578125" style="1"/>
    <col min="7168" max="7168" width="34.42578125" style="1" customWidth="1"/>
    <col min="7169" max="7169" width="6.140625" style="1" customWidth="1"/>
    <col min="7170" max="7420" width="11.42578125" style="1"/>
    <col min="7421" max="7421" width="1.28515625" style="1" customWidth="1"/>
    <col min="7422" max="7422" width="5.7109375" style="1" customWidth="1"/>
    <col min="7423" max="7423" width="11.42578125" style="1"/>
    <col min="7424" max="7424" width="34.42578125" style="1" customWidth="1"/>
    <col min="7425" max="7425" width="6.140625" style="1" customWidth="1"/>
    <col min="7426" max="7676" width="11.42578125" style="1"/>
    <col min="7677" max="7677" width="1.28515625" style="1" customWidth="1"/>
    <col min="7678" max="7678" width="5.7109375" style="1" customWidth="1"/>
    <col min="7679" max="7679" width="11.42578125" style="1"/>
    <col min="7680" max="7680" width="34.42578125" style="1" customWidth="1"/>
    <col min="7681" max="7681" width="6.140625" style="1" customWidth="1"/>
    <col min="7682" max="7932" width="11.42578125" style="1"/>
    <col min="7933" max="7933" width="1.28515625" style="1" customWidth="1"/>
    <col min="7934" max="7934" width="5.7109375" style="1" customWidth="1"/>
    <col min="7935" max="7935" width="11.42578125" style="1"/>
    <col min="7936" max="7936" width="34.42578125" style="1" customWidth="1"/>
    <col min="7937" max="7937" width="6.140625" style="1" customWidth="1"/>
    <col min="7938" max="8188" width="11.42578125" style="1"/>
    <col min="8189" max="8189" width="1.28515625" style="1" customWidth="1"/>
    <col min="8190" max="8190" width="5.7109375" style="1" customWidth="1"/>
    <col min="8191" max="8191" width="11.42578125" style="1"/>
    <col min="8192" max="8192" width="34.42578125" style="1" customWidth="1"/>
    <col min="8193" max="8193" width="6.140625" style="1" customWidth="1"/>
    <col min="8194" max="8444" width="11.42578125" style="1"/>
    <col min="8445" max="8445" width="1.28515625" style="1" customWidth="1"/>
    <col min="8446" max="8446" width="5.7109375" style="1" customWidth="1"/>
    <col min="8447" max="8447" width="11.42578125" style="1"/>
    <col min="8448" max="8448" width="34.42578125" style="1" customWidth="1"/>
    <col min="8449" max="8449" width="6.140625" style="1" customWidth="1"/>
    <col min="8450" max="8700" width="11.42578125" style="1"/>
    <col min="8701" max="8701" width="1.28515625" style="1" customWidth="1"/>
    <col min="8702" max="8702" width="5.7109375" style="1" customWidth="1"/>
    <col min="8703" max="8703" width="11.42578125" style="1"/>
    <col min="8704" max="8704" width="34.42578125" style="1" customWidth="1"/>
    <col min="8705" max="8705" width="6.140625" style="1" customWidth="1"/>
    <col min="8706" max="8956" width="11.42578125" style="1"/>
    <col min="8957" max="8957" width="1.28515625" style="1" customWidth="1"/>
    <col min="8958" max="8958" width="5.7109375" style="1" customWidth="1"/>
    <col min="8959" max="8959" width="11.42578125" style="1"/>
    <col min="8960" max="8960" width="34.42578125" style="1" customWidth="1"/>
    <col min="8961" max="8961" width="6.140625" style="1" customWidth="1"/>
    <col min="8962" max="9212" width="11.42578125" style="1"/>
    <col min="9213" max="9213" width="1.28515625" style="1" customWidth="1"/>
    <col min="9214" max="9214" width="5.7109375" style="1" customWidth="1"/>
    <col min="9215" max="9215" width="11.42578125" style="1"/>
    <col min="9216" max="9216" width="34.42578125" style="1" customWidth="1"/>
    <col min="9217" max="9217" width="6.140625" style="1" customWidth="1"/>
    <col min="9218" max="9468" width="11.42578125" style="1"/>
    <col min="9469" max="9469" width="1.28515625" style="1" customWidth="1"/>
    <col min="9470" max="9470" width="5.7109375" style="1" customWidth="1"/>
    <col min="9471" max="9471" width="11.42578125" style="1"/>
    <col min="9472" max="9472" width="34.42578125" style="1" customWidth="1"/>
    <col min="9473" max="9473" width="6.140625" style="1" customWidth="1"/>
    <col min="9474" max="9724" width="11.42578125" style="1"/>
    <col min="9725" max="9725" width="1.28515625" style="1" customWidth="1"/>
    <col min="9726" max="9726" width="5.7109375" style="1" customWidth="1"/>
    <col min="9727" max="9727" width="11.42578125" style="1"/>
    <col min="9728" max="9728" width="34.42578125" style="1" customWidth="1"/>
    <col min="9729" max="9729" width="6.140625" style="1" customWidth="1"/>
    <col min="9730" max="9980" width="11.42578125" style="1"/>
    <col min="9981" max="9981" width="1.28515625" style="1" customWidth="1"/>
    <col min="9982" max="9982" width="5.7109375" style="1" customWidth="1"/>
    <col min="9983" max="9983" width="11.42578125" style="1"/>
    <col min="9984" max="9984" width="34.42578125" style="1" customWidth="1"/>
    <col min="9985" max="9985" width="6.140625" style="1" customWidth="1"/>
    <col min="9986" max="10236" width="11.42578125" style="1"/>
    <col min="10237" max="10237" width="1.28515625" style="1" customWidth="1"/>
    <col min="10238" max="10238" width="5.7109375" style="1" customWidth="1"/>
    <col min="10239" max="10239" width="11.42578125" style="1"/>
    <col min="10240" max="10240" width="34.42578125" style="1" customWidth="1"/>
    <col min="10241" max="10241" width="6.140625" style="1" customWidth="1"/>
    <col min="10242" max="10492" width="11.42578125" style="1"/>
    <col min="10493" max="10493" width="1.28515625" style="1" customWidth="1"/>
    <col min="10494" max="10494" width="5.7109375" style="1" customWidth="1"/>
    <col min="10495" max="10495" width="11.42578125" style="1"/>
    <col min="10496" max="10496" width="34.42578125" style="1" customWidth="1"/>
    <col min="10497" max="10497" width="6.140625" style="1" customWidth="1"/>
    <col min="10498" max="10748" width="11.42578125" style="1"/>
    <col min="10749" max="10749" width="1.28515625" style="1" customWidth="1"/>
    <col min="10750" max="10750" width="5.7109375" style="1" customWidth="1"/>
    <col min="10751" max="10751" width="11.42578125" style="1"/>
    <col min="10752" max="10752" width="34.42578125" style="1" customWidth="1"/>
    <col min="10753" max="10753" width="6.140625" style="1" customWidth="1"/>
    <col min="10754" max="11004" width="11.42578125" style="1"/>
    <col min="11005" max="11005" width="1.28515625" style="1" customWidth="1"/>
    <col min="11006" max="11006" width="5.7109375" style="1" customWidth="1"/>
    <col min="11007" max="11007" width="11.42578125" style="1"/>
    <col min="11008" max="11008" width="34.42578125" style="1" customWidth="1"/>
    <col min="11009" max="11009" width="6.140625" style="1" customWidth="1"/>
    <col min="11010" max="11260" width="11.42578125" style="1"/>
    <col min="11261" max="11261" width="1.28515625" style="1" customWidth="1"/>
    <col min="11262" max="11262" width="5.7109375" style="1" customWidth="1"/>
    <col min="11263" max="11263" width="11.42578125" style="1"/>
    <col min="11264" max="11264" width="34.42578125" style="1" customWidth="1"/>
    <col min="11265" max="11265" width="6.140625" style="1" customWidth="1"/>
    <col min="11266" max="11516" width="11.42578125" style="1"/>
    <col min="11517" max="11517" width="1.28515625" style="1" customWidth="1"/>
    <col min="11518" max="11518" width="5.7109375" style="1" customWidth="1"/>
    <col min="11519" max="11519" width="11.42578125" style="1"/>
    <col min="11520" max="11520" width="34.42578125" style="1" customWidth="1"/>
    <col min="11521" max="11521" width="6.140625" style="1" customWidth="1"/>
    <col min="11522" max="11772" width="11.42578125" style="1"/>
    <col min="11773" max="11773" width="1.28515625" style="1" customWidth="1"/>
    <col min="11774" max="11774" width="5.7109375" style="1" customWidth="1"/>
    <col min="11775" max="11775" width="11.42578125" style="1"/>
    <col min="11776" max="11776" width="34.42578125" style="1" customWidth="1"/>
    <col min="11777" max="11777" width="6.140625" style="1" customWidth="1"/>
    <col min="11778" max="12028" width="11.42578125" style="1"/>
    <col min="12029" max="12029" width="1.28515625" style="1" customWidth="1"/>
    <col min="12030" max="12030" width="5.7109375" style="1" customWidth="1"/>
    <col min="12031" max="12031" width="11.42578125" style="1"/>
    <col min="12032" max="12032" width="34.42578125" style="1" customWidth="1"/>
    <col min="12033" max="12033" width="6.140625" style="1" customWidth="1"/>
    <col min="12034" max="12284" width="11.42578125" style="1"/>
    <col min="12285" max="12285" width="1.28515625" style="1" customWidth="1"/>
    <col min="12286" max="12286" width="5.7109375" style="1" customWidth="1"/>
    <col min="12287" max="12287" width="11.42578125" style="1"/>
    <col min="12288" max="12288" width="34.42578125" style="1" customWidth="1"/>
    <col min="12289" max="12289" width="6.140625" style="1" customWidth="1"/>
    <col min="12290" max="12540" width="11.42578125" style="1"/>
    <col min="12541" max="12541" width="1.28515625" style="1" customWidth="1"/>
    <col min="12542" max="12542" width="5.7109375" style="1" customWidth="1"/>
    <col min="12543" max="12543" width="11.42578125" style="1"/>
    <col min="12544" max="12544" width="34.42578125" style="1" customWidth="1"/>
    <col min="12545" max="12545" width="6.140625" style="1" customWidth="1"/>
    <col min="12546" max="12796" width="11.42578125" style="1"/>
    <col min="12797" max="12797" width="1.28515625" style="1" customWidth="1"/>
    <col min="12798" max="12798" width="5.7109375" style="1" customWidth="1"/>
    <col min="12799" max="12799" width="11.42578125" style="1"/>
    <col min="12800" max="12800" width="34.42578125" style="1" customWidth="1"/>
    <col min="12801" max="12801" width="6.140625" style="1" customWidth="1"/>
    <col min="12802" max="13052" width="11.42578125" style="1"/>
    <col min="13053" max="13053" width="1.28515625" style="1" customWidth="1"/>
    <col min="13054" max="13054" width="5.7109375" style="1" customWidth="1"/>
    <col min="13055" max="13055" width="11.42578125" style="1"/>
    <col min="13056" max="13056" width="34.42578125" style="1" customWidth="1"/>
    <col min="13057" max="13057" width="6.140625" style="1" customWidth="1"/>
    <col min="13058" max="13308" width="11.42578125" style="1"/>
    <col min="13309" max="13309" width="1.28515625" style="1" customWidth="1"/>
    <col min="13310" max="13310" width="5.7109375" style="1" customWidth="1"/>
    <col min="13311" max="13311" width="11.42578125" style="1"/>
    <col min="13312" max="13312" width="34.42578125" style="1" customWidth="1"/>
    <col min="13313" max="13313" width="6.140625" style="1" customWidth="1"/>
    <col min="13314" max="13564" width="11.42578125" style="1"/>
    <col min="13565" max="13565" width="1.28515625" style="1" customWidth="1"/>
    <col min="13566" max="13566" width="5.7109375" style="1" customWidth="1"/>
    <col min="13567" max="13567" width="11.42578125" style="1"/>
    <col min="13568" max="13568" width="34.42578125" style="1" customWidth="1"/>
    <col min="13569" max="13569" width="6.140625" style="1" customWidth="1"/>
    <col min="13570" max="13820" width="11.42578125" style="1"/>
    <col min="13821" max="13821" width="1.28515625" style="1" customWidth="1"/>
    <col min="13822" max="13822" width="5.7109375" style="1" customWidth="1"/>
    <col min="13823" max="13823" width="11.42578125" style="1"/>
    <col min="13824" max="13824" width="34.42578125" style="1" customWidth="1"/>
    <col min="13825" max="13825" width="6.140625" style="1" customWidth="1"/>
    <col min="13826" max="14076" width="11.42578125" style="1"/>
    <col min="14077" max="14077" width="1.28515625" style="1" customWidth="1"/>
    <col min="14078" max="14078" width="5.7109375" style="1" customWidth="1"/>
    <col min="14079" max="14079" width="11.42578125" style="1"/>
    <col min="14080" max="14080" width="34.42578125" style="1" customWidth="1"/>
    <col min="14081" max="14081" width="6.140625" style="1" customWidth="1"/>
    <col min="14082" max="14332" width="11.42578125" style="1"/>
    <col min="14333" max="14333" width="1.28515625" style="1" customWidth="1"/>
    <col min="14334" max="14334" width="5.7109375" style="1" customWidth="1"/>
    <col min="14335" max="14335" width="11.42578125" style="1"/>
    <col min="14336" max="14336" width="34.42578125" style="1" customWidth="1"/>
    <col min="14337" max="14337" width="6.140625" style="1" customWidth="1"/>
    <col min="14338" max="14588" width="11.42578125" style="1"/>
    <col min="14589" max="14589" width="1.28515625" style="1" customWidth="1"/>
    <col min="14590" max="14590" width="5.7109375" style="1" customWidth="1"/>
    <col min="14591" max="14591" width="11.42578125" style="1"/>
    <col min="14592" max="14592" width="34.42578125" style="1" customWidth="1"/>
    <col min="14593" max="14593" width="6.140625" style="1" customWidth="1"/>
    <col min="14594" max="14844" width="11.42578125" style="1"/>
    <col min="14845" max="14845" width="1.28515625" style="1" customWidth="1"/>
    <col min="14846" max="14846" width="5.7109375" style="1" customWidth="1"/>
    <col min="14847" max="14847" width="11.42578125" style="1"/>
    <col min="14848" max="14848" width="34.42578125" style="1" customWidth="1"/>
    <col min="14849" max="14849" width="6.140625" style="1" customWidth="1"/>
    <col min="14850" max="15100" width="11.42578125" style="1"/>
    <col min="15101" max="15101" width="1.28515625" style="1" customWidth="1"/>
    <col min="15102" max="15102" width="5.7109375" style="1" customWidth="1"/>
    <col min="15103" max="15103" width="11.42578125" style="1"/>
    <col min="15104" max="15104" width="34.42578125" style="1" customWidth="1"/>
    <col min="15105" max="15105" width="6.140625" style="1" customWidth="1"/>
    <col min="15106" max="15356" width="11.42578125" style="1"/>
    <col min="15357" max="15357" width="1.28515625" style="1" customWidth="1"/>
    <col min="15358" max="15358" width="5.7109375" style="1" customWidth="1"/>
    <col min="15359" max="15359" width="11.42578125" style="1"/>
    <col min="15360" max="15360" width="34.42578125" style="1" customWidth="1"/>
    <col min="15361" max="15361" width="6.140625" style="1" customWidth="1"/>
    <col min="15362" max="15612" width="11.42578125" style="1"/>
    <col min="15613" max="15613" width="1.28515625" style="1" customWidth="1"/>
    <col min="15614" max="15614" width="5.7109375" style="1" customWidth="1"/>
    <col min="15615" max="15615" width="11.42578125" style="1"/>
    <col min="15616" max="15616" width="34.42578125" style="1" customWidth="1"/>
    <col min="15617" max="15617" width="6.140625" style="1" customWidth="1"/>
    <col min="15618" max="15868" width="11.42578125" style="1"/>
    <col min="15869" max="15869" width="1.28515625" style="1" customWidth="1"/>
    <col min="15870" max="15870" width="5.7109375" style="1" customWidth="1"/>
    <col min="15871" max="15871" width="11.42578125" style="1"/>
    <col min="15872" max="15872" width="34.42578125" style="1" customWidth="1"/>
    <col min="15873" max="15873" width="6.140625" style="1" customWidth="1"/>
    <col min="15874" max="16124" width="11.42578125" style="1"/>
    <col min="16125" max="16125" width="1.28515625" style="1" customWidth="1"/>
    <col min="16126" max="16126" width="5.7109375" style="1" customWidth="1"/>
    <col min="16127" max="16127" width="11.42578125" style="1"/>
    <col min="16128" max="16128" width="34.42578125" style="1" customWidth="1"/>
    <col min="16129" max="16129" width="6.140625" style="1" customWidth="1"/>
    <col min="16130" max="16383" width="11.42578125" style="1"/>
    <col min="16384" max="16384" width="11.42578125" style="1" customWidth="1"/>
  </cols>
  <sheetData>
    <row r="7" spans="1:18" ht="13.5" thickBot="1" x14ac:dyDescent="0.25"/>
    <row r="8" spans="1:18" ht="57" customHeight="1" thickBot="1" x14ac:dyDescent="0.25">
      <c r="A8" s="194" t="s">
        <v>230</v>
      </c>
      <c r="B8" s="195"/>
      <c r="C8" s="195"/>
      <c r="D8" s="195"/>
      <c r="E8" s="195"/>
      <c r="F8" s="195"/>
      <c r="G8" s="195"/>
      <c r="H8" s="196"/>
    </row>
    <row r="9" spans="1:18" ht="15" customHeight="1" x14ac:dyDescent="0.2">
      <c r="A9" s="2"/>
      <c r="B9" s="3"/>
      <c r="C9" s="3"/>
      <c r="D9" s="4"/>
      <c r="E9" s="205"/>
      <c r="F9" s="206"/>
      <c r="G9" s="206"/>
      <c r="H9" s="207"/>
      <c r="I9" s="10"/>
    </row>
    <row r="10" spans="1:18" ht="15" customHeight="1" x14ac:dyDescent="0.2">
      <c r="A10" s="197" t="s">
        <v>0</v>
      </c>
      <c r="B10" s="198" t="s">
        <v>1</v>
      </c>
      <c r="C10" s="198"/>
      <c r="D10" s="198"/>
      <c r="E10" s="200" t="s">
        <v>2</v>
      </c>
      <c r="F10" s="200" t="s">
        <v>8</v>
      </c>
      <c r="G10" s="204" t="s">
        <v>3</v>
      </c>
      <c r="H10" s="202" t="s">
        <v>4</v>
      </c>
    </row>
    <row r="11" spans="1:18" ht="15.95" customHeight="1" x14ac:dyDescent="0.2">
      <c r="A11" s="197"/>
      <c r="B11" s="199"/>
      <c r="C11" s="199"/>
      <c r="D11" s="199"/>
      <c r="E11" s="201"/>
      <c r="F11" s="201"/>
      <c r="G11" s="201"/>
      <c r="H11" s="203"/>
      <c r="I11" s="1" t="s">
        <v>10</v>
      </c>
      <c r="J11" s="1" t="s">
        <v>11</v>
      </c>
    </row>
    <row r="12" spans="1:18" ht="27" customHeight="1" x14ac:dyDescent="0.2">
      <c r="A12" s="351"/>
      <c r="B12" s="352" t="s">
        <v>25</v>
      </c>
      <c r="C12" s="352"/>
      <c r="D12" s="5"/>
      <c r="E12" s="6"/>
      <c r="F12" s="6"/>
      <c r="G12" s="7"/>
      <c r="H12" s="8"/>
    </row>
    <row r="13" spans="1:18" ht="24.95" customHeight="1" x14ac:dyDescent="0.2">
      <c r="A13" s="353"/>
      <c r="B13" s="191" t="s">
        <v>27</v>
      </c>
      <c r="C13" s="191"/>
      <c r="D13" s="16" t="s">
        <v>6</v>
      </c>
      <c r="E13" s="6">
        <v>1</v>
      </c>
      <c r="F13" s="6"/>
      <c r="G13" s="15"/>
      <c r="H13" s="14"/>
      <c r="I13" s="1">
        <v>210</v>
      </c>
      <c r="P13" s="1">
        <f>1.5*2.3</f>
        <v>3.4499999999999997</v>
      </c>
      <c r="Q13" s="1">
        <v>550</v>
      </c>
      <c r="R13" s="1">
        <f>P13*Q13</f>
        <v>1897.4999999999998</v>
      </c>
    </row>
    <row r="14" spans="1:18" ht="24.95" customHeight="1" x14ac:dyDescent="0.2">
      <c r="A14" s="353"/>
      <c r="B14" s="191" t="s">
        <v>223</v>
      </c>
      <c r="C14" s="191"/>
      <c r="D14" s="16" t="s">
        <v>6</v>
      </c>
      <c r="E14" s="6">
        <v>1</v>
      </c>
      <c r="F14" s="6"/>
      <c r="G14" s="15"/>
      <c r="H14" s="14"/>
      <c r="I14" s="1">
        <v>275</v>
      </c>
      <c r="P14" s="1">
        <f>1.6*2.3</f>
        <v>3.6799999999999997</v>
      </c>
      <c r="Q14" s="1">
        <v>500</v>
      </c>
      <c r="R14" s="1">
        <f t="shared" ref="R14:R18" si="0">P14*Q14</f>
        <v>1839.9999999999998</v>
      </c>
    </row>
    <row r="15" spans="1:18" ht="24.95" customHeight="1" x14ac:dyDescent="0.2">
      <c r="A15" s="353"/>
      <c r="B15" s="191" t="s">
        <v>224</v>
      </c>
      <c r="C15" s="191"/>
      <c r="D15" s="16" t="s">
        <v>6</v>
      </c>
      <c r="E15" s="6">
        <v>1</v>
      </c>
      <c r="F15" s="6"/>
      <c r="G15" s="15"/>
      <c r="H15" s="14"/>
      <c r="I15" s="9">
        <v>275</v>
      </c>
      <c r="P15" s="1">
        <f>1.8*2.3</f>
        <v>4.1399999999999997</v>
      </c>
      <c r="Q15" s="1">
        <v>500</v>
      </c>
      <c r="R15" s="1">
        <f t="shared" si="0"/>
        <v>2070</v>
      </c>
    </row>
    <row r="16" spans="1:18" ht="24.95" customHeight="1" x14ac:dyDescent="0.2">
      <c r="A16" s="353"/>
      <c r="B16" s="191" t="s">
        <v>28</v>
      </c>
      <c r="C16" s="191"/>
      <c r="D16" s="16" t="s">
        <v>9</v>
      </c>
      <c r="E16" s="6">
        <v>4.5999999999999996</v>
      </c>
      <c r="F16" s="6"/>
      <c r="G16" s="15"/>
      <c r="H16" s="14"/>
      <c r="I16" s="9">
        <v>200</v>
      </c>
      <c r="R16" s="1">
        <f t="shared" si="0"/>
        <v>0</v>
      </c>
    </row>
    <row r="17" spans="1:18" ht="24.95" customHeight="1" x14ac:dyDescent="0.2">
      <c r="A17" s="353"/>
      <c r="B17" s="354" t="s">
        <v>41</v>
      </c>
      <c r="C17" s="354"/>
      <c r="D17" s="16"/>
      <c r="E17" s="6"/>
      <c r="F17" s="6"/>
      <c r="G17" s="15"/>
      <c r="H17" s="44">
        <f>SUM(H13:H16)</f>
        <v>0</v>
      </c>
      <c r="I17" s="9">
        <v>300</v>
      </c>
      <c r="R17" s="1">
        <f t="shared" si="0"/>
        <v>0</v>
      </c>
    </row>
    <row r="18" spans="1:18" ht="5.0999999999999996" customHeight="1" x14ac:dyDescent="0.2">
      <c r="A18" s="353"/>
      <c r="B18" s="191"/>
      <c r="C18" s="191"/>
      <c r="D18" s="16"/>
      <c r="E18" s="6"/>
      <c r="F18" s="6"/>
      <c r="G18" s="15"/>
      <c r="H18" s="14"/>
      <c r="I18" s="9">
        <v>300</v>
      </c>
      <c r="R18" s="1">
        <f t="shared" si="0"/>
        <v>0</v>
      </c>
    </row>
    <row r="19" spans="1:18" ht="27" customHeight="1" x14ac:dyDescent="0.2">
      <c r="A19" s="351"/>
      <c r="B19" s="352" t="s">
        <v>42</v>
      </c>
      <c r="C19" s="352"/>
      <c r="D19" s="5"/>
      <c r="E19" s="6"/>
      <c r="F19" s="6"/>
      <c r="G19" s="7"/>
      <c r="H19" s="8"/>
    </row>
    <row r="20" spans="1:18" ht="24.95" customHeight="1" x14ac:dyDescent="0.2">
      <c r="A20" s="353"/>
      <c r="B20" s="191" t="s">
        <v>19</v>
      </c>
      <c r="C20" s="191"/>
      <c r="D20" s="16"/>
      <c r="E20" s="6"/>
      <c r="F20" s="6"/>
      <c r="G20" s="355"/>
      <c r="H20" s="356"/>
      <c r="I20" s="9">
        <v>30</v>
      </c>
    </row>
    <row r="21" spans="1:18" ht="24.95" customHeight="1" x14ac:dyDescent="0.2">
      <c r="A21" s="353"/>
      <c r="B21" s="193" t="s">
        <v>29</v>
      </c>
      <c r="C21" s="193"/>
      <c r="D21" s="16" t="s">
        <v>17</v>
      </c>
      <c r="E21" s="6">
        <v>53.7</v>
      </c>
      <c r="F21" s="6"/>
      <c r="G21" s="355"/>
      <c r="H21" s="356"/>
      <c r="I21" s="9">
        <v>30</v>
      </c>
    </row>
    <row r="22" spans="1:18" ht="24.95" customHeight="1" x14ac:dyDescent="0.2">
      <c r="A22" s="353"/>
      <c r="B22" s="193" t="s">
        <v>30</v>
      </c>
      <c r="C22" s="193"/>
      <c r="D22" s="16" t="s">
        <v>17</v>
      </c>
      <c r="E22" s="6">
        <v>48.43</v>
      </c>
      <c r="F22" s="6"/>
      <c r="G22" s="355"/>
      <c r="H22" s="356"/>
      <c r="I22" s="9">
        <v>30</v>
      </c>
    </row>
    <row r="23" spans="1:18" ht="24.95" customHeight="1" x14ac:dyDescent="0.2">
      <c r="A23" s="353"/>
      <c r="B23" s="193" t="s">
        <v>31</v>
      </c>
      <c r="C23" s="193"/>
      <c r="D23" s="16" t="s">
        <v>17</v>
      </c>
      <c r="E23" s="6">
        <v>29</v>
      </c>
      <c r="F23" s="6"/>
      <c r="G23" s="355"/>
      <c r="H23" s="356"/>
      <c r="I23" s="9">
        <v>30</v>
      </c>
    </row>
    <row r="24" spans="1:18" ht="24.95" customHeight="1" x14ac:dyDescent="0.2">
      <c r="A24" s="353"/>
      <c r="B24" s="191" t="s">
        <v>20</v>
      </c>
      <c r="C24" s="191"/>
      <c r="D24" s="16" t="s">
        <v>9</v>
      </c>
      <c r="E24" s="6">
        <v>27.6</v>
      </c>
      <c r="F24" s="6"/>
      <c r="G24" s="355"/>
      <c r="H24" s="356"/>
      <c r="I24" s="9">
        <v>30</v>
      </c>
    </row>
    <row r="25" spans="1:18" ht="24.95" customHeight="1" x14ac:dyDescent="0.2">
      <c r="A25" s="353"/>
      <c r="B25" s="191" t="s">
        <v>21</v>
      </c>
      <c r="C25" s="191"/>
      <c r="D25" s="16" t="s">
        <v>17</v>
      </c>
      <c r="E25" s="6">
        <v>201.01</v>
      </c>
      <c r="F25" s="6"/>
      <c r="G25" s="355"/>
      <c r="H25" s="356"/>
      <c r="I25" s="9">
        <v>30</v>
      </c>
    </row>
    <row r="26" spans="1:18" ht="24.95" customHeight="1" x14ac:dyDescent="0.2">
      <c r="A26" s="353"/>
      <c r="B26" s="354" t="s">
        <v>43</v>
      </c>
      <c r="C26" s="354"/>
      <c r="D26" s="16"/>
      <c r="E26" s="6"/>
      <c r="F26" s="6"/>
      <c r="G26" s="15"/>
      <c r="H26" s="44">
        <f>SUM(H20:H25)</f>
        <v>0</v>
      </c>
      <c r="I26" s="9">
        <v>300</v>
      </c>
      <c r="R26" s="1">
        <f t="shared" ref="R26" si="1">P26*Q26</f>
        <v>0</v>
      </c>
    </row>
    <row r="27" spans="1:18" ht="5.0999999999999996" customHeight="1" x14ac:dyDescent="0.2">
      <c r="A27" s="353"/>
      <c r="B27" s="191"/>
      <c r="C27" s="191"/>
      <c r="D27" s="16"/>
      <c r="E27" s="6"/>
      <c r="F27" s="6"/>
      <c r="G27" s="15"/>
      <c r="H27" s="14"/>
      <c r="I27" s="9">
        <v>300</v>
      </c>
    </row>
    <row r="28" spans="1:18" ht="27" customHeight="1" x14ac:dyDescent="0.2">
      <c r="A28" s="351"/>
      <c r="B28" s="352" t="s">
        <v>44</v>
      </c>
      <c r="C28" s="352"/>
      <c r="D28" s="5"/>
      <c r="E28" s="6"/>
      <c r="F28" s="6"/>
      <c r="G28" s="7"/>
      <c r="H28" s="8"/>
    </row>
    <row r="29" spans="1:18" ht="24.95" customHeight="1" x14ac:dyDescent="0.2">
      <c r="A29" s="353"/>
      <c r="B29" s="192" t="s">
        <v>18</v>
      </c>
      <c r="C29" s="192"/>
      <c r="D29" s="16" t="s">
        <v>17</v>
      </c>
      <c r="E29" s="6">
        <v>101.28</v>
      </c>
      <c r="F29" s="6"/>
      <c r="G29" s="355"/>
      <c r="H29" s="356"/>
    </row>
    <row r="30" spans="1:18" ht="24.95" customHeight="1" x14ac:dyDescent="0.2">
      <c r="A30" s="353"/>
      <c r="B30" s="354" t="s">
        <v>45</v>
      </c>
      <c r="C30" s="354"/>
      <c r="D30" s="16"/>
      <c r="E30" s="6"/>
      <c r="F30" s="6"/>
      <c r="G30" s="15"/>
      <c r="H30" s="44">
        <f>SUM(H29)</f>
        <v>0</v>
      </c>
      <c r="I30" s="9">
        <v>300</v>
      </c>
      <c r="R30" s="1">
        <f t="shared" ref="R30" si="2">P30*Q30</f>
        <v>0</v>
      </c>
    </row>
    <row r="31" spans="1:18" ht="5.0999999999999996" customHeight="1" x14ac:dyDescent="0.2">
      <c r="A31" s="353"/>
      <c r="B31" s="191"/>
      <c r="C31" s="191"/>
      <c r="D31" s="16"/>
      <c r="E31" s="6"/>
      <c r="F31" s="6"/>
      <c r="G31" s="15"/>
      <c r="H31" s="14"/>
      <c r="I31" s="9">
        <v>300</v>
      </c>
    </row>
    <row r="32" spans="1:18" ht="27" customHeight="1" x14ac:dyDescent="0.2">
      <c r="A32" s="351"/>
      <c r="B32" s="352" t="s">
        <v>46</v>
      </c>
      <c r="C32" s="352"/>
      <c r="D32" s="5"/>
      <c r="E32" s="6"/>
      <c r="F32" s="6"/>
      <c r="G32" s="7"/>
      <c r="H32" s="8"/>
    </row>
    <row r="33" spans="1:18" ht="24.95" customHeight="1" x14ac:dyDescent="0.2">
      <c r="A33" s="353"/>
      <c r="B33" s="191" t="s">
        <v>32</v>
      </c>
      <c r="C33" s="191"/>
      <c r="D33" s="16" t="s">
        <v>5</v>
      </c>
      <c r="E33" s="6">
        <v>7</v>
      </c>
      <c r="F33" s="6"/>
      <c r="G33" s="355"/>
      <c r="H33" s="356"/>
      <c r="I33" s="9">
        <v>30</v>
      </c>
    </row>
    <row r="34" spans="1:18" ht="24.95" customHeight="1" x14ac:dyDescent="0.2">
      <c r="A34" s="353"/>
      <c r="B34" s="191" t="s">
        <v>33</v>
      </c>
      <c r="C34" s="191"/>
      <c r="D34" s="16" t="s">
        <v>5</v>
      </c>
      <c r="E34" s="6">
        <v>1</v>
      </c>
      <c r="F34" s="6"/>
      <c r="G34" s="355"/>
      <c r="H34" s="356"/>
      <c r="I34" s="9">
        <v>30</v>
      </c>
    </row>
    <row r="35" spans="1:18" ht="24.95" customHeight="1" x14ac:dyDescent="0.2">
      <c r="A35" s="353"/>
      <c r="B35" s="191" t="s">
        <v>34</v>
      </c>
      <c r="C35" s="191"/>
      <c r="D35" s="16" t="s">
        <v>5</v>
      </c>
      <c r="E35" s="6">
        <v>2</v>
      </c>
      <c r="F35" s="6"/>
      <c r="G35" s="355"/>
      <c r="H35" s="356"/>
      <c r="I35" s="9">
        <v>30</v>
      </c>
    </row>
    <row r="36" spans="1:18" ht="24.95" customHeight="1" x14ac:dyDescent="0.2">
      <c r="A36" s="353"/>
      <c r="B36" s="191" t="s">
        <v>35</v>
      </c>
      <c r="C36" s="191"/>
      <c r="D36" s="16" t="s">
        <v>17</v>
      </c>
      <c r="E36" s="6">
        <v>7.93</v>
      </c>
      <c r="F36" s="6"/>
      <c r="G36" s="355"/>
      <c r="H36" s="356"/>
      <c r="I36" s="9">
        <v>30</v>
      </c>
    </row>
    <row r="37" spans="1:18" ht="24.95" customHeight="1" x14ac:dyDescent="0.2">
      <c r="A37" s="353"/>
      <c r="B37" s="191" t="s">
        <v>36</v>
      </c>
      <c r="C37" s="191"/>
      <c r="D37" s="16" t="s">
        <v>9</v>
      </c>
      <c r="E37" s="6">
        <v>3.1</v>
      </c>
      <c r="F37" s="6"/>
      <c r="G37" s="355"/>
      <c r="H37" s="356"/>
      <c r="I37" s="9">
        <v>30</v>
      </c>
    </row>
    <row r="38" spans="1:18" ht="24.95" customHeight="1" x14ac:dyDescent="0.2">
      <c r="A38" s="353"/>
      <c r="B38" s="191" t="s">
        <v>40</v>
      </c>
      <c r="C38" s="191"/>
      <c r="D38" s="16" t="s">
        <v>17</v>
      </c>
      <c r="E38" s="6">
        <v>3.6</v>
      </c>
      <c r="F38" s="6"/>
      <c r="G38" s="355"/>
      <c r="H38" s="356"/>
      <c r="I38" s="9">
        <v>30</v>
      </c>
    </row>
    <row r="39" spans="1:18" ht="24.95" customHeight="1" x14ac:dyDescent="0.2">
      <c r="A39" s="353"/>
      <c r="B39" s="191" t="s">
        <v>37</v>
      </c>
      <c r="C39" s="191"/>
      <c r="D39" s="16" t="s">
        <v>5</v>
      </c>
      <c r="E39" s="6">
        <v>2</v>
      </c>
      <c r="F39" s="6"/>
      <c r="G39" s="355"/>
      <c r="H39" s="356"/>
      <c r="I39" s="9">
        <v>30</v>
      </c>
    </row>
    <row r="40" spans="1:18" ht="24.95" customHeight="1" x14ac:dyDescent="0.2">
      <c r="A40" s="353"/>
      <c r="B40" s="354" t="s">
        <v>47</v>
      </c>
      <c r="C40" s="354"/>
      <c r="D40" s="16"/>
      <c r="E40" s="6"/>
      <c r="F40" s="6"/>
      <c r="G40" s="15"/>
      <c r="H40" s="44">
        <f>SUM(H33:N39)</f>
        <v>210</v>
      </c>
      <c r="I40" s="9">
        <v>300</v>
      </c>
      <c r="R40" s="1">
        <f t="shared" ref="R40" si="3">P40*Q40</f>
        <v>0</v>
      </c>
    </row>
    <row r="41" spans="1:18" ht="5.0999999999999996" customHeight="1" x14ac:dyDescent="0.2">
      <c r="A41" s="353"/>
      <c r="B41" s="191"/>
      <c r="C41" s="191"/>
      <c r="D41" s="16"/>
      <c r="E41" s="6"/>
      <c r="F41" s="6"/>
      <c r="G41" s="15"/>
      <c r="H41" s="14"/>
      <c r="I41" s="9">
        <v>300</v>
      </c>
    </row>
    <row r="42" spans="1:18" ht="27" customHeight="1" x14ac:dyDescent="0.2">
      <c r="A42" s="351"/>
      <c r="B42" s="352" t="s">
        <v>15</v>
      </c>
      <c r="C42" s="352"/>
      <c r="D42" s="5"/>
      <c r="E42" s="6"/>
      <c r="F42" s="6"/>
      <c r="G42" s="7"/>
      <c r="H42" s="8"/>
    </row>
    <row r="43" spans="1:18" ht="24.95" customHeight="1" x14ac:dyDescent="0.2">
      <c r="A43" s="353"/>
      <c r="B43" s="191" t="s">
        <v>22</v>
      </c>
      <c r="C43" s="191"/>
      <c r="D43" s="16" t="s">
        <v>17</v>
      </c>
      <c r="E43" s="6">
        <v>56.65</v>
      </c>
      <c r="F43" s="6"/>
      <c r="G43" s="355"/>
      <c r="H43" s="356"/>
      <c r="I43" s="9">
        <v>30</v>
      </c>
    </row>
    <row r="44" spans="1:18" ht="24.95" customHeight="1" x14ac:dyDescent="0.2">
      <c r="A44" s="353"/>
      <c r="B44" s="191" t="s">
        <v>23</v>
      </c>
      <c r="C44" s="191"/>
      <c r="D44" s="16" t="s">
        <v>17</v>
      </c>
      <c r="E44" s="6">
        <f>1.3*2.1*2+4.2</f>
        <v>9.66</v>
      </c>
      <c r="F44" s="6"/>
      <c r="G44" s="355"/>
      <c r="H44" s="356"/>
      <c r="I44" s="9">
        <v>30</v>
      </c>
    </row>
    <row r="45" spans="1:18" ht="24.95" customHeight="1" x14ac:dyDescent="0.2">
      <c r="A45" s="353"/>
      <c r="B45" s="191" t="s">
        <v>38</v>
      </c>
      <c r="C45" s="191"/>
      <c r="D45" s="16" t="s">
        <v>17</v>
      </c>
      <c r="E45" s="6">
        <v>56.65</v>
      </c>
      <c r="F45" s="6"/>
      <c r="G45" s="355"/>
      <c r="H45" s="356"/>
      <c r="I45" s="9">
        <v>30</v>
      </c>
    </row>
    <row r="46" spans="1:18" ht="24.95" customHeight="1" x14ac:dyDescent="0.2">
      <c r="A46" s="353"/>
      <c r="B46" s="354" t="s">
        <v>48</v>
      </c>
      <c r="C46" s="354"/>
      <c r="D46" s="16"/>
      <c r="E46" s="6"/>
      <c r="F46" s="6"/>
      <c r="G46" s="15"/>
      <c r="H46" s="44">
        <f>SUM(H43:H45)</f>
        <v>0</v>
      </c>
      <c r="I46" s="9">
        <v>300</v>
      </c>
      <c r="R46" s="1">
        <f t="shared" ref="R46" si="4">P46*Q46</f>
        <v>0</v>
      </c>
    </row>
    <row r="47" spans="1:18" ht="5.0999999999999996" customHeight="1" thickBot="1" x14ac:dyDescent="0.25">
      <c r="A47" s="357"/>
      <c r="B47" s="208"/>
      <c r="C47" s="209"/>
      <c r="D47" s="174"/>
      <c r="E47" s="11"/>
      <c r="F47" s="11"/>
      <c r="G47" s="12"/>
      <c r="H47" s="13"/>
      <c r="J47" s="9"/>
    </row>
    <row r="48" spans="1:18" ht="30" customHeight="1" x14ac:dyDescent="0.2">
      <c r="A48" s="358"/>
      <c r="B48" s="359" t="s">
        <v>49</v>
      </c>
      <c r="C48" s="359"/>
      <c r="D48" s="360"/>
      <c r="E48" s="361"/>
      <c r="F48" s="361"/>
      <c r="G48" s="362"/>
      <c r="H48" s="363"/>
    </row>
    <row r="49" spans="1:8" ht="30" customHeight="1" x14ac:dyDescent="0.2">
      <c r="A49" s="364"/>
      <c r="B49" s="365" t="s">
        <v>7</v>
      </c>
      <c r="C49" s="365"/>
      <c r="D49" s="366"/>
      <c r="E49" s="367"/>
      <c r="F49" s="367"/>
      <c r="G49" s="368"/>
      <c r="H49" s="369">
        <f>0.085*H48</f>
        <v>0</v>
      </c>
    </row>
    <row r="50" spans="1:8" ht="30" customHeight="1" thickBot="1" x14ac:dyDescent="0.25">
      <c r="A50" s="370"/>
      <c r="B50" s="371" t="s">
        <v>50</v>
      </c>
      <c r="C50" s="371"/>
      <c r="D50" s="372"/>
      <c r="E50" s="373"/>
      <c r="F50" s="373"/>
      <c r="G50" s="374"/>
      <c r="H50" s="375">
        <f>H48+H49</f>
        <v>0</v>
      </c>
    </row>
  </sheetData>
  <mergeCells count="48">
    <mergeCell ref="B48:C48"/>
    <mergeCell ref="B49:C49"/>
    <mergeCell ref="B50:C50"/>
    <mergeCell ref="B42:C42"/>
    <mergeCell ref="B43:C43"/>
    <mergeCell ref="B44:C44"/>
    <mergeCell ref="B45:C45"/>
    <mergeCell ref="B46:C46"/>
    <mergeCell ref="B47:C47"/>
    <mergeCell ref="B36:C36"/>
    <mergeCell ref="B37:C37"/>
    <mergeCell ref="B38:C38"/>
    <mergeCell ref="B39:C39"/>
    <mergeCell ref="B40:C40"/>
    <mergeCell ref="B41:C41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17:C17"/>
    <mergeCell ref="A8:H8"/>
    <mergeCell ref="E9:H9"/>
    <mergeCell ref="A10:A11"/>
    <mergeCell ref="B10:C11"/>
    <mergeCell ref="D10:D11"/>
    <mergeCell ref="E10:E11"/>
    <mergeCell ref="F10:F11"/>
    <mergeCell ref="G10:G11"/>
    <mergeCell ref="H10:H11"/>
  </mergeCells>
  <printOptions horizontalCentered="1"/>
  <pageMargins left="0.31496062992125984" right="0.31496062992125984" top="0.39370078740157483" bottom="0.39370078740157483" header="0" footer="0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C4A23-E589-4653-96C6-A7D86344E3E8}">
  <sheetPr>
    <tabColor rgb="FF00B0F0"/>
    <pageSetUpPr fitToPage="1"/>
  </sheetPr>
  <dimension ref="A1:FG124"/>
  <sheetViews>
    <sheetView showGridLines="0" showZeros="0" zoomScaleNormal="100" zoomScaleSheetLayoutView="130" workbookViewId="0">
      <pane xSplit="8" ySplit="3" topLeftCell="I4" activePane="bottomRight" state="frozenSplit"/>
      <selection pane="topRight" activeCell="M1" sqref="M1"/>
      <selection pane="bottomLeft" activeCell="A4" sqref="A4"/>
      <selection pane="bottomRight" sqref="A1:G1"/>
    </sheetView>
  </sheetViews>
  <sheetFormatPr baseColWidth="10" defaultColWidth="11.42578125" defaultRowHeight="12" x14ac:dyDescent="0.25"/>
  <cols>
    <col min="1" max="1" width="5.7109375" style="261" customWidth="1"/>
    <col min="2" max="2" width="25.7109375" style="259" customWidth="1"/>
    <col min="3" max="3" width="25.7109375" style="260" customWidth="1"/>
    <col min="4" max="4" width="5.7109375" style="260" customWidth="1"/>
    <col min="5" max="6" width="6.7109375" style="260" customWidth="1"/>
    <col min="7" max="7" width="10.7109375" style="260" customWidth="1"/>
    <col min="8" max="8" width="12.7109375" style="260" customWidth="1"/>
    <col min="9" max="9" width="2.7109375" style="259" customWidth="1"/>
    <col min="10" max="16384" width="11.42578125" style="259"/>
  </cols>
  <sheetData>
    <row r="1" spans="1:163" ht="60" customHeight="1" x14ac:dyDescent="0.25">
      <c r="A1" s="303" t="s">
        <v>216</v>
      </c>
      <c r="B1" s="302"/>
      <c r="C1" s="302"/>
      <c r="D1" s="302"/>
      <c r="E1" s="302"/>
      <c r="F1" s="302"/>
      <c r="G1" s="301"/>
      <c r="H1" s="300" t="s">
        <v>202</v>
      </c>
    </row>
    <row r="2" spans="1:163" ht="19.899999999999999" customHeight="1" x14ac:dyDescent="0.25">
      <c r="A2" s="299"/>
      <c r="B2" s="210" t="s">
        <v>1</v>
      </c>
      <c r="C2" s="211"/>
      <c r="D2" s="214" t="s">
        <v>6</v>
      </c>
      <c r="E2" s="214" t="s">
        <v>51</v>
      </c>
      <c r="F2" s="214" t="s">
        <v>52</v>
      </c>
      <c r="G2" s="349" t="s">
        <v>53</v>
      </c>
      <c r="H2" s="216"/>
    </row>
    <row r="3" spans="1:163" ht="19.899999999999999" customHeight="1" x14ac:dyDescent="0.25">
      <c r="A3" s="298"/>
      <c r="B3" s="212"/>
      <c r="C3" s="213"/>
      <c r="D3" s="215"/>
      <c r="E3" s="215"/>
      <c r="F3" s="215"/>
      <c r="G3" s="73" t="s">
        <v>3</v>
      </c>
      <c r="H3" s="73" t="s">
        <v>4</v>
      </c>
    </row>
    <row r="4" spans="1:163" s="277" customFormat="1" ht="10.15" customHeight="1" x14ac:dyDescent="0.25">
      <c r="A4" s="297"/>
      <c r="B4" s="296"/>
      <c r="C4" s="295"/>
      <c r="D4" s="74"/>
      <c r="E4" s="75"/>
      <c r="F4" s="75"/>
      <c r="G4" s="76"/>
      <c r="H4" s="77"/>
      <c r="I4" s="116"/>
    </row>
    <row r="5" spans="1:163" s="114" customFormat="1" ht="19.899999999999999" customHeight="1" x14ac:dyDescent="0.25">
      <c r="A5" s="289" t="s">
        <v>197</v>
      </c>
      <c r="B5" s="219" t="s">
        <v>57</v>
      </c>
      <c r="C5" s="220"/>
      <c r="D5" s="80"/>
      <c r="E5" s="79"/>
      <c r="F5" s="79"/>
      <c r="G5" s="81"/>
      <c r="H5" s="82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</row>
    <row r="6" spans="1:163" s="78" customFormat="1" ht="9.9499999999999993" customHeight="1" x14ac:dyDescent="0.25">
      <c r="A6" s="282"/>
      <c r="B6" s="177"/>
      <c r="C6" s="178"/>
      <c r="D6" s="281"/>
      <c r="E6" s="85"/>
      <c r="F6" s="83"/>
      <c r="G6" s="86"/>
      <c r="H6" s="87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</row>
    <row r="7" spans="1:163" s="78" customFormat="1" ht="15" customHeight="1" x14ac:dyDescent="0.25">
      <c r="A7" s="294"/>
      <c r="B7" s="221" t="s">
        <v>58</v>
      </c>
      <c r="C7" s="222"/>
      <c r="D7" s="88" t="s">
        <v>59</v>
      </c>
      <c r="E7" s="89">
        <v>1</v>
      </c>
      <c r="F7" s="90"/>
      <c r="G7" s="76"/>
      <c r="H7" s="77"/>
      <c r="I7" s="293"/>
    </row>
    <row r="8" spans="1:163" s="78" customFormat="1" ht="15" customHeight="1" x14ac:dyDescent="0.25">
      <c r="A8" s="294"/>
      <c r="B8" s="221" t="s">
        <v>60</v>
      </c>
      <c r="C8" s="222"/>
      <c r="D8" s="88" t="s">
        <v>59</v>
      </c>
      <c r="E8" s="89">
        <v>1</v>
      </c>
      <c r="F8" s="90"/>
      <c r="G8" s="76"/>
      <c r="H8" s="77"/>
      <c r="I8" s="293"/>
    </row>
    <row r="9" spans="1:163" s="78" customFormat="1" ht="15" customHeight="1" x14ac:dyDescent="0.25">
      <c r="A9" s="292"/>
      <c r="B9" s="291" t="s">
        <v>61</v>
      </c>
      <c r="C9" s="290"/>
      <c r="D9" s="88" t="s">
        <v>59</v>
      </c>
      <c r="E9" s="89">
        <v>1</v>
      </c>
      <c r="F9" s="90"/>
      <c r="G9" s="76"/>
      <c r="H9" s="77"/>
      <c r="I9" s="116"/>
    </row>
    <row r="10" spans="1:163" s="91" customFormat="1" ht="9.9499999999999993" customHeight="1" x14ac:dyDescent="0.25">
      <c r="A10" s="280"/>
      <c r="B10" s="229"/>
      <c r="C10" s="230"/>
      <c r="D10" s="90"/>
      <c r="E10" s="92"/>
      <c r="F10" s="92"/>
      <c r="G10" s="93"/>
      <c r="H10" s="77"/>
      <c r="I10" s="115"/>
    </row>
    <row r="11" spans="1:163" s="114" customFormat="1" ht="19.899999999999999" customHeight="1" x14ac:dyDescent="0.25">
      <c r="A11" s="276"/>
      <c r="B11" s="231" t="s">
        <v>62</v>
      </c>
      <c r="C11" s="232"/>
      <c r="D11" s="94"/>
      <c r="E11" s="95"/>
      <c r="F11" s="96"/>
      <c r="G11" s="96"/>
      <c r="H11" s="97">
        <f>SUM(H7:H10)</f>
        <v>0</v>
      </c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113"/>
      <c r="DH11" s="113"/>
      <c r="DI11" s="113"/>
      <c r="DJ11" s="113"/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3"/>
      <c r="EN11" s="113"/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3"/>
      <c r="EZ11" s="113"/>
      <c r="FA11" s="113"/>
      <c r="FB11" s="113"/>
      <c r="FC11" s="113"/>
      <c r="FD11" s="113"/>
      <c r="FE11" s="113"/>
      <c r="FF11" s="113"/>
      <c r="FG11" s="113"/>
    </row>
    <row r="12" spans="1:163" s="118" customFormat="1" ht="9.9499999999999993" customHeight="1" x14ac:dyDescent="0.25">
      <c r="A12" s="275"/>
      <c r="B12" s="217"/>
      <c r="C12" s="218"/>
      <c r="D12" s="98"/>
      <c r="E12" s="99"/>
      <c r="F12" s="99"/>
      <c r="G12" s="100"/>
      <c r="H12" s="101"/>
      <c r="I12" s="117"/>
    </row>
    <row r="13" spans="1:163" s="114" customFormat="1" ht="19.899999999999999" customHeight="1" x14ac:dyDescent="0.25">
      <c r="A13" s="289" t="s">
        <v>198</v>
      </c>
      <c r="B13" s="219" t="s">
        <v>63</v>
      </c>
      <c r="C13" s="220"/>
      <c r="D13" s="80"/>
      <c r="E13" s="79"/>
      <c r="F13" s="79"/>
      <c r="G13" s="81"/>
      <c r="H13" s="82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3"/>
      <c r="EN13" s="113"/>
      <c r="EO13" s="113"/>
      <c r="EP13" s="113"/>
      <c r="EQ13" s="113"/>
      <c r="ER13" s="113"/>
      <c r="ES13" s="113"/>
      <c r="ET13" s="113"/>
      <c r="EU13" s="113"/>
      <c r="EV13" s="113"/>
      <c r="EW13" s="113"/>
      <c r="EX13" s="113"/>
      <c r="EY13" s="113"/>
      <c r="EZ13" s="113"/>
      <c r="FA13" s="113"/>
      <c r="FB13" s="113"/>
      <c r="FC13" s="113"/>
      <c r="FD13" s="113"/>
      <c r="FE13" s="113"/>
      <c r="FF13" s="113"/>
      <c r="FG13" s="113"/>
    </row>
    <row r="14" spans="1:163" s="91" customFormat="1" ht="9.9499999999999993" customHeight="1" x14ac:dyDescent="0.25">
      <c r="A14" s="280"/>
      <c r="B14" s="221"/>
      <c r="C14" s="222"/>
      <c r="D14" s="90"/>
      <c r="E14" s="92"/>
      <c r="F14" s="92"/>
      <c r="G14" s="93"/>
      <c r="H14" s="77"/>
      <c r="I14" s="288"/>
    </row>
    <row r="15" spans="1:163" s="328" customFormat="1" ht="15" customHeight="1" x14ac:dyDescent="0.25">
      <c r="A15" s="285">
        <v>2.1</v>
      </c>
      <c r="B15" s="223" t="s">
        <v>64</v>
      </c>
      <c r="C15" s="224"/>
      <c r="D15" s="331"/>
      <c r="E15" s="330"/>
      <c r="F15" s="330"/>
      <c r="G15" s="348"/>
      <c r="H15" s="348"/>
      <c r="I15" s="347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  <c r="AZ15" s="329"/>
      <c r="BA15" s="329"/>
      <c r="BB15" s="329"/>
      <c r="BC15" s="329"/>
      <c r="BD15" s="329"/>
      <c r="BE15" s="329"/>
      <c r="BF15" s="329"/>
      <c r="BG15" s="329"/>
      <c r="BH15" s="329"/>
      <c r="BI15" s="329"/>
      <c r="BJ15" s="329"/>
      <c r="BK15" s="329"/>
      <c r="BL15" s="329"/>
      <c r="BM15" s="329"/>
      <c r="BN15" s="329"/>
      <c r="BO15" s="329"/>
      <c r="BP15" s="329"/>
      <c r="BQ15" s="329"/>
      <c r="BR15" s="329"/>
      <c r="BS15" s="329"/>
      <c r="BT15" s="329"/>
      <c r="BU15" s="329"/>
      <c r="BV15" s="329"/>
      <c r="BW15" s="329"/>
      <c r="BX15" s="329"/>
      <c r="BY15" s="329"/>
      <c r="BZ15" s="329"/>
      <c r="CA15" s="329"/>
      <c r="CB15" s="329"/>
      <c r="CC15" s="329"/>
      <c r="CD15" s="329"/>
      <c r="CE15" s="329"/>
      <c r="CF15" s="329"/>
      <c r="CG15" s="329"/>
      <c r="CH15" s="329"/>
      <c r="CI15" s="329"/>
      <c r="CJ15" s="329"/>
      <c r="CK15" s="329"/>
      <c r="CL15" s="329"/>
      <c r="CM15" s="329"/>
      <c r="CN15" s="329"/>
      <c r="CO15" s="329"/>
      <c r="CP15" s="329"/>
      <c r="CQ15" s="329"/>
      <c r="CR15" s="329"/>
      <c r="CS15" s="329"/>
      <c r="CT15" s="329"/>
      <c r="CU15" s="329"/>
      <c r="CV15" s="329"/>
      <c r="CW15" s="329"/>
      <c r="CX15" s="329"/>
      <c r="CY15" s="329"/>
      <c r="CZ15" s="329"/>
      <c r="DA15" s="329"/>
      <c r="DB15" s="329"/>
      <c r="DC15" s="329"/>
      <c r="DD15" s="329"/>
      <c r="DE15" s="329"/>
      <c r="DF15" s="329"/>
      <c r="DG15" s="329"/>
      <c r="DH15" s="329"/>
      <c r="DI15" s="329"/>
      <c r="DJ15" s="329"/>
      <c r="DK15" s="329"/>
      <c r="DL15" s="329"/>
      <c r="DM15" s="329"/>
      <c r="DN15" s="329"/>
      <c r="DO15" s="329"/>
      <c r="DP15" s="329"/>
      <c r="DQ15" s="329"/>
      <c r="DR15" s="329"/>
      <c r="DS15" s="329"/>
      <c r="DT15" s="329"/>
      <c r="DU15" s="329"/>
      <c r="DV15" s="329"/>
      <c r="DW15" s="329"/>
      <c r="DX15" s="329"/>
      <c r="DY15" s="329"/>
      <c r="DZ15" s="329"/>
      <c r="EA15" s="329"/>
      <c r="EB15" s="329"/>
      <c r="EC15" s="329"/>
      <c r="ED15" s="329"/>
      <c r="EE15" s="329"/>
      <c r="EF15" s="329"/>
      <c r="EG15" s="329"/>
      <c r="EH15" s="329"/>
      <c r="EI15" s="329"/>
      <c r="EJ15" s="329"/>
      <c r="EK15" s="329"/>
      <c r="EL15" s="329"/>
      <c r="EM15" s="329"/>
      <c r="EN15" s="329"/>
      <c r="EO15" s="329"/>
      <c r="EP15" s="329"/>
      <c r="EQ15" s="329"/>
      <c r="ER15" s="329"/>
      <c r="ES15" s="329"/>
      <c r="ET15" s="329"/>
      <c r="EU15" s="329"/>
      <c r="EV15" s="329"/>
      <c r="EW15" s="329"/>
      <c r="EX15" s="329"/>
      <c r="EY15" s="329"/>
      <c r="EZ15" s="329"/>
      <c r="FA15" s="329"/>
      <c r="FB15" s="329"/>
      <c r="FC15" s="329"/>
      <c r="FD15" s="329"/>
      <c r="FE15" s="329"/>
      <c r="FF15" s="329"/>
      <c r="FG15" s="329"/>
    </row>
    <row r="16" spans="1:163" s="312" customFormat="1" ht="9.9499999999999993" customHeight="1" x14ac:dyDescent="0.25">
      <c r="A16" s="327"/>
      <c r="B16" s="326"/>
      <c r="C16" s="325"/>
      <c r="D16" s="324"/>
      <c r="E16" s="323"/>
      <c r="F16" s="322"/>
      <c r="G16" s="346"/>
      <c r="H16" s="345"/>
      <c r="I16" s="116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3"/>
      <c r="AG16" s="273"/>
      <c r="AH16" s="273"/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3"/>
      <c r="BA16" s="273"/>
      <c r="BB16" s="273"/>
      <c r="BC16" s="273"/>
      <c r="BD16" s="273"/>
      <c r="BE16" s="273"/>
      <c r="BF16" s="273"/>
      <c r="BG16" s="273"/>
      <c r="BH16" s="273"/>
      <c r="BI16" s="273"/>
      <c r="BJ16" s="273"/>
      <c r="BK16" s="273"/>
      <c r="BL16" s="273"/>
      <c r="BM16" s="273"/>
      <c r="BN16" s="273"/>
      <c r="BO16" s="273"/>
      <c r="BP16" s="273"/>
      <c r="BQ16" s="273"/>
      <c r="BR16" s="273"/>
      <c r="BS16" s="273"/>
      <c r="BT16" s="273"/>
      <c r="BU16" s="273"/>
      <c r="BV16" s="273"/>
      <c r="BW16" s="273"/>
      <c r="BX16" s="273"/>
      <c r="BY16" s="273"/>
      <c r="BZ16" s="273"/>
      <c r="CA16" s="273"/>
      <c r="CB16" s="273"/>
      <c r="CC16" s="273"/>
      <c r="CD16" s="273"/>
      <c r="CE16" s="273"/>
      <c r="CF16" s="273"/>
      <c r="CG16" s="273"/>
      <c r="CH16" s="273"/>
      <c r="CI16" s="273"/>
      <c r="CJ16" s="273"/>
      <c r="CK16" s="273"/>
      <c r="CL16" s="273"/>
      <c r="CM16" s="273"/>
      <c r="CN16" s="273"/>
      <c r="CO16" s="273"/>
      <c r="CP16" s="273"/>
      <c r="CQ16" s="273"/>
      <c r="CR16" s="273"/>
      <c r="CS16" s="273"/>
      <c r="CT16" s="273"/>
      <c r="CU16" s="273"/>
      <c r="CV16" s="273"/>
      <c r="CW16" s="273"/>
      <c r="CX16" s="273"/>
      <c r="CY16" s="273"/>
      <c r="CZ16" s="273"/>
      <c r="DA16" s="273"/>
      <c r="DB16" s="273"/>
      <c r="DC16" s="273"/>
      <c r="DD16" s="273"/>
      <c r="DE16" s="273"/>
      <c r="DF16" s="273"/>
      <c r="DG16" s="273"/>
      <c r="DH16" s="273"/>
      <c r="DI16" s="273"/>
      <c r="DJ16" s="273"/>
      <c r="DK16" s="273"/>
      <c r="DL16" s="273"/>
      <c r="DM16" s="273"/>
      <c r="DN16" s="273"/>
      <c r="DO16" s="273"/>
      <c r="DP16" s="273"/>
      <c r="DQ16" s="273"/>
      <c r="DR16" s="273"/>
      <c r="DS16" s="273"/>
      <c r="DT16" s="273"/>
      <c r="DU16" s="273"/>
      <c r="DV16" s="273"/>
      <c r="DW16" s="273"/>
      <c r="DX16" s="273"/>
      <c r="DY16" s="273"/>
      <c r="DZ16" s="273"/>
      <c r="EA16" s="273"/>
      <c r="EB16" s="273"/>
      <c r="EC16" s="273"/>
      <c r="ED16" s="273"/>
      <c r="EE16" s="273"/>
      <c r="EF16" s="273"/>
      <c r="EG16" s="273"/>
      <c r="EH16" s="273"/>
      <c r="EI16" s="273"/>
      <c r="EJ16" s="273"/>
      <c r="EK16" s="273"/>
      <c r="EL16" s="273"/>
      <c r="EM16" s="273"/>
      <c r="EN16" s="273"/>
      <c r="EO16" s="273"/>
      <c r="EP16" s="273"/>
      <c r="EQ16" s="273"/>
      <c r="ER16" s="273"/>
      <c r="ES16" s="273"/>
      <c r="ET16" s="273"/>
      <c r="EU16" s="273"/>
      <c r="EV16" s="273"/>
      <c r="EW16" s="273"/>
      <c r="EX16" s="273"/>
      <c r="EY16" s="273"/>
      <c r="EZ16" s="273"/>
      <c r="FA16" s="273"/>
      <c r="FB16" s="273"/>
    </row>
    <row r="17" spans="1:163" s="312" customFormat="1" ht="15" customHeight="1" x14ac:dyDescent="0.25">
      <c r="A17" s="258"/>
      <c r="B17" s="225" t="s">
        <v>65</v>
      </c>
      <c r="C17" s="226"/>
      <c r="D17" s="315"/>
      <c r="E17" s="316"/>
      <c r="F17" s="315"/>
      <c r="G17" s="76"/>
      <c r="H17" s="77"/>
      <c r="I17" s="72"/>
    </row>
    <row r="18" spans="1:163" s="312" customFormat="1" ht="15" customHeight="1" x14ac:dyDescent="0.25">
      <c r="A18" s="258"/>
      <c r="B18" s="227" t="s">
        <v>66</v>
      </c>
      <c r="C18" s="228"/>
      <c r="D18" s="90" t="s">
        <v>9</v>
      </c>
      <c r="E18" s="89">
        <v>25</v>
      </c>
      <c r="F18" s="90"/>
      <c r="G18" s="76"/>
      <c r="H18" s="77"/>
      <c r="I18" s="72"/>
    </row>
    <row r="19" spans="1:163" s="312" customFormat="1" ht="9.9499999999999993" customHeight="1" x14ac:dyDescent="0.25">
      <c r="A19" s="322"/>
      <c r="B19" s="326"/>
      <c r="C19" s="325"/>
      <c r="D19" s="344"/>
      <c r="E19" s="323"/>
      <c r="F19" s="322"/>
      <c r="G19" s="76"/>
      <c r="H19" s="77"/>
      <c r="I19" s="116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3"/>
      <c r="Z19" s="273"/>
      <c r="AA19" s="273"/>
      <c r="AB19" s="273"/>
      <c r="AC19" s="273"/>
      <c r="AD19" s="273"/>
      <c r="AE19" s="273"/>
      <c r="AF19" s="273"/>
      <c r="AG19" s="273"/>
      <c r="AH19" s="273"/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3"/>
      <c r="BA19" s="273"/>
      <c r="BB19" s="273"/>
      <c r="BC19" s="273"/>
      <c r="BD19" s="273"/>
      <c r="BE19" s="273"/>
      <c r="BF19" s="273"/>
      <c r="BG19" s="273"/>
      <c r="BH19" s="273"/>
      <c r="BI19" s="273"/>
      <c r="BJ19" s="273"/>
      <c r="BK19" s="273"/>
      <c r="BL19" s="273"/>
      <c r="BM19" s="273"/>
      <c r="BN19" s="273"/>
      <c r="BO19" s="273"/>
      <c r="BP19" s="273"/>
      <c r="BQ19" s="273"/>
      <c r="BR19" s="273"/>
      <c r="BS19" s="273"/>
      <c r="BT19" s="273"/>
      <c r="BU19" s="273"/>
      <c r="BV19" s="273"/>
      <c r="BW19" s="273"/>
      <c r="BX19" s="273"/>
      <c r="BY19" s="273"/>
      <c r="BZ19" s="273"/>
      <c r="CA19" s="273"/>
      <c r="CB19" s="273"/>
      <c r="CC19" s="273"/>
      <c r="CD19" s="273"/>
      <c r="CE19" s="273"/>
      <c r="CF19" s="273"/>
      <c r="CG19" s="273"/>
      <c r="CH19" s="273"/>
      <c r="CI19" s="273"/>
      <c r="CJ19" s="273"/>
      <c r="CK19" s="273"/>
      <c r="CL19" s="273"/>
      <c r="CM19" s="273"/>
      <c r="CN19" s="273"/>
      <c r="CO19" s="273"/>
      <c r="CP19" s="273"/>
      <c r="CQ19" s="273"/>
      <c r="CR19" s="273"/>
      <c r="CS19" s="273"/>
      <c r="CT19" s="273"/>
      <c r="CU19" s="273"/>
      <c r="CV19" s="273"/>
      <c r="CW19" s="273"/>
      <c r="CX19" s="273"/>
      <c r="CY19" s="273"/>
      <c r="CZ19" s="273"/>
      <c r="DA19" s="273"/>
      <c r="DB19" s="273"/>
      <c r="DC19" s="273"/>
      <c r="DD19" s="273"/>
      <c r="DE19" s="273"/>
      <c r="DF19" s="273"/>
      <c r="DG19" s="273"/>
      <c r="DH19" s="273"/>
      <c r="DI19" s="273"/>
      <c r="DJ19" s="273"/>
      <c r="DK19" s="273"/>
      <c r="DL19" s="273"/>
      <c r="DM19" s="273"/>
      <c r="DN19" s="273"/>
      <c r="DO19" s="273"/>
      <c r="DP19" s="273"/>
      <c r="DQ19" s="273"/>
      <c r="DR19" s="273"/>
      <c r="DS19" s="273"/>
      <c r="DT19" s="273"/>
      <c r="DU19" s="273"/>
      <c r="DV19" s="273"/>
      <c r="DW19" s="273"/>
      <c r="DX19" s="273"/>
      <c r="DY19" s="273"/>
      <c r="DZ19" s="273"/>
      <c r="EA19" s="273"/>
      <c r="EB19" s="273"/>
      <c r="EC19" s="273"/>
      <c r="ED19" s="273"/>
      <c r="EE19" s="273"/>
      <c r="EF19" s="273"/>
      <c r="EG19" s="273"/>
      <c r="EH19" s="273"/>
      <c r="EI19" s="273"/>
      <c r="EJ19" s="273"/>
      <c r="EK19" s="273"/>
      <c r="EL19" s="273"/>
      <c r="EM19" s="273"/>
      <c r="EN19" s="273"/>
      <c r="EO19" s="273"/>
      <c r="EP19" s="273"/>
      <c r="EQ19" s="273"/>
      <c r="ER19" s="273"/>
      <c r="ES19" s="273"/>
      <c r="ET19" s="273"/>
      <c r="EU19" s="273"/>
      <c r="EV19" s="273"/>
      <c r="EW19" s="273"/>
      <c r="EX19" s="273"/>
      <c r="EY19" s="273"/>
      <c r="EZ19" s="273"/>
      <c r="FA19" s="273"/>
      <c r="FB19" s="273"/>
    </row>
    <row r="20" spans="1:163" s="78" customFormat="1" ht="9.9499999999999993" customHeight="1" x14ac:dyDescent="0.25">
      <c r="A20" s="83"/>
      <c r="B20" s="177"/>
      <c r="C20" s="178"/>
      <c r="D20" s="84"/>
      <c r="E20" s="85"/>
      <c r="F20" s="83"/>
      <c r="G20" s="76"/>
      <c r="H20" s="77"/>
      <c r="I20" s="116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</row>
    <row r="21" spans="1:163" s="338" customFormat="1" ht="15" customHeight="1" x14ac:dyDescent="0.25">
      <c r="A21" s="343"/>
      <c r="B21" s="233" t="s">
        <v>67</v>
      </c>
      <c r="C21" s="234"/>
      <c r="D21" s="342"/>
      <c r="E21" s="341"/>
      <c r="F21" s="340"/>
      <c r="G21" s="306"/>
      <c r="H21" s="97">
        <f>SUM(H17:H20)</f>
        <v>0</v>
      </c>
      <c r="I21" s="305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  <c r="AM21" s="339"/>
      <c r="AN21" s="339"/>
      <c r="AO21" s="339"/>
      <c r="AP21" s="339"/>
      <c r="AQ21" s="339"/>
      <c r="AR21" s="339"/>
      <c r="AS21" s="339"/>
      <c r="AT21" s="339"/>
      <c r="AU21" s="339"/>
      <c r="AV21" s="339"/>
      <c r="AW21" s="339"/>
      <c r="AX21" s="339"/>
      <c r="AY21" s="339"/>
      <c r="AZ21" s="339"/>
      <c r="BA21" s="339"/>
      <c r="BB21" s="339"/>
      <c r="BC21" s="339"/>
      <c r="BD21" s="339"/>
      <c r="BE21" s="339"/>
      <c r="BF21" s="339"/>
      <c r="BG21" s="339"/>
      <c r="BH21" s="339"/>
      <c r="BI21" s="339"/>
      <c r="BJ21" s="339"/>
      <c r="BK21" s="339"/>
      <c r="BL21" s="339"/>
      <c r="BM21" s="339"/>
      <c r="BN21" s="339"/>
      <c r="BO21" s="339"/>
      <c r="BP21" s="339"/>
      <c r="BQ21" s="339"/>
      <c r="BR21" s="339"/>
      <c r="BS21" s="339"/>
      <c r="BT21" s="339"/>
      <c r="BU21" s="339"/>
      <c r="BV21" s="339"/>
      <c r="BW21" s="339"/>
      <c r="BX21" s="339"/>
      <c r="BY21" s="339"/>
      <c r="BZ21" s="339"/>
      <c r="CA21" s="339"/>
      <c r="CB21" s="339"/>
      <c r="CC21" s="339"/>
      <c r="CD21" s="339"/>
      <c r="CE21" s="339"/>
      <c r="CF21" s="339"/>
      <c r="CG21" s="339"/>
      <c r="CH21" s="339"/>
      <c r="CI21" s="339"/>
      <c r="CJ21" s="339"/>
      <c r="CK21" s="339"/>
      <c r="CL21" s="339"/>
      <c r="CM21" s="339"/>
      <c r="CN21" s="339"/>
      <c r="CO21" s="339"/>
      <c r="CP21" s="339"/>
      <c r="CQ21" s="339"/>
      <c r="CR21" s="339"/>
      <c r="CS21" s="339"/>
      <c r="CT21" s="339"/>
      <c r="CU21" s="339"/>
      <c r="CV21" s="339"/>
      <c r="CW21" s="339"/>
      <c r="CX21" s="339"/>
      <c r="CY21" s="339"/>
      <c r="CZ21" s="339"/>
      <c r="DA21" s="339"/>
      <c r="DB21" s="339"/>
      <c r="DC21" s="339"/>
      <c r="DD21" s="339"/>
      <c r="DE21" s="339"/>
      <c r="DF21" s="339"/>
      <c r="DG21" s="339"/>
      <c r="DH21" s="339"/>
      <c r="DI21" s="339"/>
      <c r="DJ21" s="339"/>
      <c r="DK21" s="339"/>
      <c r="DL21" s="339"/>
      <c r="DM21" s="339"/>
      <c r="DN21" s="339"/>
      <c r="DO21" s="339"/>
      <c r="DP21" s="339"/>
      <c r="DQ21" s="339"/>
      <c r="DR21" s="339"/>
      <c r="DS21" s="339"/>
      <c r="DT21" s="339"/>
      <c r="DU21" s="339"/>
      <c r="DV21" s="339"/>
      <c r="DW21" s="339"/>
      <c r="DX21" s="339"/>
      <c r="DY21" s="339"/>
      <c r="DZ21" s="339"/>
      <c r="EA21" s="339"/>
      <c r="EB21" s="339"/>
      <c r="EC21" s="339"/>
      <c r="ED21" s="339"/>
      <c r="EE21" s="339"/>
      <c r="EF21" s="339"/>
      <c r="EG21" s="339"/>
      <c r="EH21" s="339"/>
      <c r="EI21" s="339"/>
      <c r="EJ21" s="339"/>
      <c r="EK21" s="339"/>
      <c r="EL21" s="339"/>
      <c r="EM21" s="339"/>
      <c r="EN21" s="339"/>
      <c r="EO21" s="339"/>
      <c r="EP21" s="339"/>
      <c r="EQ21" s="339"/>
      <c r="ER21" s="339"/>
      <c r="ES21" s="339"/>
      <c r="ET21" s="339"/>
      <c r="EU21" s="339"/>
      <c r="EV21" s="339"/>
      <c r="EW21" s="339"/>
      <c r="EX21" s="339"/>
      <c r="EY21" s="339"/>
      <c r="EZ21" s="339"/>
      <c r="FA21" s="339"/>
      <c r="FB21" s="339"/>
      <c r="FC21" s="339"/>
      <c r="FD21" s="339"/>
      <c r="FE21" s="339"/>
      <c r="FF21" s="339"/>
      <c r="FG21" s="339"/>
    </row>
    <row r="22" spans="1:163" s="91" customFormat="1" ht="9.9499999999999993" customHeight="1" x14ac:dyDescent="0.25">
      <c r="A22" s="171"/>
      <c r="B22" s="175"/>
      <c r="C22" s="176"/>
      <c r="D22" s="90"/>
      <c r="E22" s="89">
        <v>0</v>
      </c>
      <c r="F22" s="90"/>
      <c r="G22" s="76"/>
      <c r="H22" s="77"/>
      <c r="I22" s="116"/>
    </row>
    <row r="23" spans="1:163" s="283" customFormat="1" ht="15" customHeight="1" x14ac:dyDescent="0.25">
      <c r="A23" s="285">
        <v>2.2000000000000002</v>
      </c>
      <c r="B23" s="223" t="s">
        <v>68</v>
      </c>
      <c r="C23" s="224"/>
      <c r="D23" s="103"/>
      <c r="E23" s="104"/>
      <c r="F23" s="104"/>
      <c r="G23" s="104"/>
      <c r="H23" s="10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84"/>
      <c r="AP23" s="284"/>
      <c r="AQ23" s="284"/>
      <c r="AR23" s="284"/>
      <c r="AS23" s="284"/>
      <c r="AT23" s="284"/>
      <c r="AU23" s="284"/>
      <c r="AV23" s="284"/>
      <c r="AW23" s="284"/>
      <c r="AX23" s="284"/>
      <c r="AY23" s="284"/>
      <c r="AZ23" s="284"/>
      <c r="BA23" s="284"/>
      <c r="BB23" s="284"/>
      <c r="BC23" s="284"/>
      <c r="BD23" s="284"/>
      <c r="BE23" s="284"/>
      <c r="BF23" s="284"/>
      <c r="BG23" s="284"/>
      <c r="BH23" s="284"/>
      <c r="BI23" s="284"/>
      <c r="BJ23" s="284"/>
      <c r="BK23" s="284"/>
      <c r="BL23" s="284"/>
      <c r="BM23" s="284"/>
      <c r="BN23" s="284"/>
      <c r="BO23" s="284"/>
      <c r="BP23" s="284"/>
      <c r="BQ23" s="284"/>
      <c r="BR23" s="284"/>
      <c r="BS23" s="284"/>
      <c r="BT23" s="284"/>
      <c r="BU23" s="284"/>
      <c r="BV23" s="284"/>
      <c r="BW23" s="284"/>
      <c r="BX23" s="284"/>
      <c r="BY23" s="284"/>
      <c r="BZ23" s="284"/>
      <c r="CA23" s="284"/>
      <c r="CB23" s="284"/>
      <c r="CC23" s="284"/>
      <c r="CD23" s="284"/>
      <c r="CE23" s="284"/>
      <c r="CF23" s="284"/>
      <c r="CG23" s="284"/>
      <c r="CH23" s="284"/>
      <c r="CI23" s="284"/>
      <c r="CJ23" s="284"/>
      <c r="CK23" s="284"/>
      <c r="CL23" s="284"/>
      <c r="CM23" s="284"/>
      <c r="CN23" s="284"/>
      <c r="CO23" s="284"/>
      <c r="CP23" s="284"/>
      <c r="CQ23" s="284"/>
      <c r="CR23" s="284"/>
      <c r="CS23" s="284"/>
      <c r="CT23" s="284"/>
      <c r="CU23" s="284"/>
      <c r="CV23" s="284"/>
      <c r="CW23" s="284"/>
      <c r="CX23" s="284"/>
      <c r="CY23" s="284"/>
      <c r="CZ23" s="284"/>
      <c r="DA23" s="284"/>
      <c r="DB23" s="284"/>
      <c r="DC23" s="284"/>
      <c r="DD23" s="284"/>
      <c r="DE23" s="284"/>
      <c r="DF23" s="284"/>
      <c r="DG23" s="284"/>
      <c r="DH23" s="284"/>
      <c r="DI23" s="284"/>
      <c r="DJ23" s="284"/>
      <c r="DK23" s="284"/>
      <c r="DL23" s="284"/>
      <c r="DM23" s="284"/>
      <c r="DN23" s="284"/>
      <c r="DO23" s="284"/>
      <c r="DP23" s="284"/>
      <c r="DQ23" s="284"/>
      <c r="DR23" s="284"/>
      <c r="DS23" s="284"/>
      <c r="DT23" s="284"/>
      <c r="DU23" s="284"/>
      <c r="DV23" s="284"/>
      <c r="DW23" s="284"/>
      <c r="DX23" s="284"/>
      <c r="DY23" s="284"/>
      <c r="DZ23" s="284"/>
      <c r="EA23" s="284"/>
      <c r="EB23" s="284"/>
      <c r="EC23" s="284"/>
      <c r="ED23" s="284"/>
      <c r="EE23" s="284"/>
      <c r="EF23" s="284"/>
      <c r="EG23" s="284"/>
      <c r="EH23" s="284"/>
      <c r="EI23" s="284"/>
      <c r="EJ23" s="284"/>
      <c r="EK23" s="284"/>
      <c r="EL23" s="284"/>
      <c r="EM23" s="284"/>
      <c r="EN23" s="284"/>
      <c r="EO23" s="284"/>
      <c r="EP23" s="284"/>
      <c r="EQ23" s="284"/>
      <c r="ER23" s="284"/>
      <c r="ES23" s="284"/>
      <c r="ET23" s="284"/>
      <c r="EU23" s="284"/>
      <c r="EV23" s="284"/>
      <c r="EW23" s="284"/>
      <c r="EX23" s="284"/>
      <c r="EY23" s="284"/>
      <c r="EZ23" s="284"/>
      <c r="FA23" s="284"/>
      <c r="FB23" s="284"/>
      <c r="FC23" s="284"/>
      <c r="FD23" s="284"/>
      <c r="FE23" s="284"/>
      <c r="FF23" s="284"/>
      <c r="FG23" s="284"/>
    </row>
    <row r="24" spans="1:163" s="78" customFormat="1" ht="9.9499999999999993" customHeight="1" x14ac:dyDescent="0.25">
      <c r="A24" s="282"/>
      <c r="B24" s="177"/>
      <c r="C24" s="178"/>
      <c r="D24" s="281"/>
      <c r="E24" s="85"/>
      <c r="F24" s="83"/>
      <c r="G24" s="86"/>
      <c r="H24" s="87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</row>
    <row r="25" spans="1:163" s="91" customFormat="1" ht="15" customHeight="1" x14ac:dyDescent="0.25">
      <c r="A25" s="171"/>
      <c r="B25" s="225" t="s">
        <v>69</v>
      </c>
      <c r="C25" s="226"/>
      <c r="D25" s="90"/>
      <c r="E25" s="89"/>
      <c r="F25" s="90"/>
      <c r="G25" s="76"/>
      <c r="H25" s="77"/>
      <c r="I25" s="102"/>
    </row>
    <row r="26" spans="1:163" s="91" customFormat="1" ht="15" customHeight="1" x14ac:dyDescent="0.25">
      <c r="A26" s="171"/>
      <c r="B26" s="227" t="s">
        <v>70</v>
      </c>
      <c r="C26" s="228"/>
      <c r="D26" s="90" t="s">
        <v>5</v>
      </c>
      <c r="E26" s="89">
        <v>2</v>
      </c>
      <c r="F26" s="90"/>
      <c r="G26" s="76"/>
      <c r="H26" s="77"/>
      <c r="I26" s="102"/>
    </row>
    <row r="27" spans="1:163" s="78" customFormat="1" ht="9.9499999999999993" customHeight="1" x14ac:dyDescent="0.25">
      <c r="A27" s="83"/>
      <c r="B27" s="177"/>
      <c r="C27" s="178"/>
      <c r="D27" s="84"/>
      <c r="E27" s="85"/>
      <c r="F27" s="83"/>
      <c r="G27" s="76"/>
      <c r="H27" s="77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</row>
    <row r="28" spans="1:163" s="91" customFormat="1" ht="15" customHeight="1" x14ac:dyDescent="0.25">
      <c r="A28" s="171"/>
      <c r="B28" s="225" t="s">
        <v>71</v>
      </c>
      <c r="C28" s="226"/>
      <c r="D28" s="90"/>
      <c r="E28" s="89"/>
      <c r="F28" s="90"/>
      <c r="G28" s="76"/>
      <c r="H28" s="77"/>
      <c r="I28" s="102"/>
    </row>
    <row r="29" spans="1:163" s="91" customFormat="1" ht="15" customHeight="1" x14ac:dyDescent="0.25">
      <c r="A29" s="171"/>
      <c r="B29" s="227" t="s">
        <v>72</v>
      </c>
      <c r="C29" s="228"/>
      <c r="D29" s="90" t="s">
        <v>9</v>
      </c>
      <c r="E29" s="89">
        <v>15</v>
      </c>
      <c r="F29" s="90"/>
      <c r="G29" s="76"/>
      <c r="H29" s="77"/>
      <c r="I29" s="102"/>
    </row>
    <row r="30" spans="1:163" s="91" customFormat="1" ht="15" customHeight="1" x14ac:dyDescent="0.25">
      <c r="A30" s="171"/>
      <c r="B30" s="227" t="s">
        <v>73</v>
      </c>
      <c r="C30" s="228"/>
      <c r="D30" s="90" t="s">
        <v>9</v>
      </c>
      <c r="E30" s="89">
        <v>40</v>
      </c>
      <c r="F30" s="90"/>
      <c r="G30" s="76"/>
      <c r="H30" s="77"/>
      <c r="I30" s="102"/>
    </row>
    <row r="31" spans="1:163" s="91" customFormat="1" ht="15" customHeight="1" x14ac:dyDescent="0.25">
      <c r="A31" s="171"/>
      <c r="B31" s="227" t="s">
        <v>74</v>
      </c>
      <c r="C31" s="228"/>
      <c r="D31" s="90" t="s">
        <v>9</v>
      </c>
      <c r="E31" s="89">
        <v>35</v>
      </c>
      <c r="F31" s="90"/>
      <c r="G31" s="76"/>
      <c r="H31" s="77"/>
      <c r="I31" s="102"/>
    </row>
    <row r="32" spans="1:163" s="91" customFormat="1" ht="15" customHeight="1" x14ac:dyDescent="0.25">
      <c r="A32" s="171"/>
      <c r="B32" s="227" t="s">
        <v>75</v>
      </c>
      <c r="C32" s="228"/>
      <c r="D32" s="90" t="s">
        <v>9</v>
      </c>
      <c r="E32" s="89">
        <v>15</v>
      </c>
      <c r="F32" s="90"/>
      <c r="G32" s="76"/>
      <c r="H32" s="77"/>
      <c r="I32" s="102"/>
    </row>
    <row r="33" spans="1:163" s="78" customFormat="1" ht="9.9499999999999993" customHeight="1" x14ac:dyDescent="0.25">
      <c r="A33" s="83"/>
      <c r="B33" s="177"/>
      <c r="C33" s="178"/>
      <c r="D33" s="84"/>
      <c r="E33" s="85"/>
      <c r="F33" s="83"/>
      <c r="G33" s="76"/>
      <c r="H33" s="77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15"/>
      <c r="CE33" s="115"/>
      <c r="CF33" s="115"/>
      <c r="CG33" s="115"/>
      <c r="CH33" s="115"/>
      <c r="CI33" s="115"/>
      <c r="CJ33" s="115"/>
      <c r="CK33" s="115"/>
      <c r="CL33" s="115"/>
      <c r="CM33" s="115"/>
      <c r="CN33" s="115"/>
      <c r="CO33" s="115"/>
      <c r="CP33" s="115"/>
      <c r="CQ33" s="115"/>
      <c r="CR33" s="115"/>
      <c r="CS33" s="115"/>
      <c r="CT33" s="115"/>
      <c r="CU33" s="115"/>
      <c r="CV33" s="115"/>
      <c r="CW33" s="115"/>
      <c r="CX33" s="115"/>
      <c r="CY33" s="115"/>
      <c r="CZ33" s="115"/>
      <c r="DA33" s="115"/>
      <c r="DB33" s="115"/>
      <c r="DC33" s="115"/>
      <c r="DD33" s="115"/>
      <c r="DE33" s="115"/>
      <c r="DF33" s="115"/>
      <c r="DG33" s="115"/>
      <c r="DH33" s="115"/>
      <c r="DI33" s="115"/>
      <c r="DJ33" s="115"/>
      <c r="DK33" s="115"/>
      <c r="DL33" s="115"/>
      <c r="DM33" s="115"/>
      <c r="DN33" s="115"/>
      <c r="DO33" s="115"/>
      <c r="DP33" s="115"/>
      <c r="DQ33" s="115"/>
      <c r="DR33" s="115"/>
      <c r="DS33" s="115"/>
      <c r="DT33" s="115"/>
      <c r="DU33" s="115"/>
      <c r="DV33" s="115"/>
      <c r="DW33" s="115"/>
      <c r="DX33" s="115"/>
      <c r="DY33" s="115"/>
      <c r="DZ33" s="115"/>
      <c r="EA33" s="115"/>
      <c r="EB33" s="115"/>
      <c r="EC33" s="115"/>
      <c r="ED33" s="115"/>
      <c r="EE33" s="115"/>
      <c r="EF33" s="115"/>
      <c r="EG33" s="115"/>
      <c r="EH33" s="115"/>
      <c r="EI33" s="115"/>
      <c r="EJ33" s="115"/>
      <c r="EK33" s="115"/>
      <c r="EL33" s="115"/>
      <c r="EM33" s="115"/>
      <c r="EN33" s="115"/>
      <c r="EO33" s="115"/>
      <c r="EP33" s="115"/>
      <c r="EQ33" s="115"/>
      <c r="ER33" s="115"/>
      <c r="ES33" s="115"/>
      <c r="ET33" s="115"/>
      <c r="EU33" s="115"/>
      <c r="EV33" s="115"/>
      <c r="EW33" s="115"/>
      <c r="EX33" s="115"/>
      <c r="EY33" s="115"/>
      <c r="EZ33" s="115"/>
      <c r="FA33" s="115"/>
      <c r="FB33" s="115"/>
    </row>
    <row r="34" spans="1:163" s="91" customFormat="1" ht="15" customHeight="1" x14ac:dyDescent="0.25">
      <c r="A34" s="171"/>
      <c r="B34" s="225" t="s">
        <v>76</v>
      </c>
      <c r="C34" s="226"/>
      <c r="D34" s="90"/>
      <c r="E34" s="89"/>
      <c r="F34" s="90"/>
      <c r="G34" s="76"/>
      <c r="H34" s="77"/>
      <c r="I34" s="102"/>
    </row>
    <row r="35" spans="1:163" s="91" customFormat="1" ht="15" customHeight="1" x14ac:dyDescent="0.25">
      <c r="A35" s="171"/>
      <c r="B35" s="227" t="s">
        <v>72</v>
      </c>
      <c r="C35" s="228"/>
      <c r="D35" s="90" t="s">
        <v>9</v>
      </c>
      <c r="E35" s="89">
        <v>10</v>
      </c>
      <c r="F35" s="90"/>
      <c r="G35" s="76"/>
      <c r="H35" s="77"/>
      <c r="I35" s="102"/>
    </row>
    <row r="36" spans="1:163" s="91" customFormat="1" ht="15" customHeight="1" x14ac:dyDescent="0.25">
      <c r="A36" s="171"/>
      <c r="B36" s="227" t="s">
        <v>73</v>
      </c>
      <c r="C36" s="228"/>
      <c r="D36" s="90" t="s">
        <v>9</v>
      </c>
      <c r="E36" s="89">
        <v>20</v>
      </c>
      <c r="F36" s="90"/>
      <c r="G36" s="76"/>
      <c r="H36" s="77"/>
      <c r="I36" s="102"/>
    </row>
    <row r="37" spans="1:163" s="91" customFormat="1" ht="15" customHeight="1" x14ac:dyDescent="0.25">
      <c r="A37" s="171"/>
      <c r="B37" s="227" t="s">
        <v>77</v>
      </c>
      <c r="C37" s="228"/>
      <c r="D37" s="90" t="s">
        <v>9</v>
      </c>
      <c r="E37" s="89">
        <v>2</v>
      </c>
      <c r="F37" s="90"/>
      <c r="G37" s="76"/>
      <c r="H37" s="77"/>
      <c r="I37" s="102"/>
    </row>
    <row r="38" spans="1:163" s="78" customFormat="1" ht="9.9499999999999993" customHeight="1" x14ac:dyDescent="0.25">
      <c r="A38" s="83"/>
      <c r="B38" s="177"/>
      <c r="C38" s="178"/>
      <c r="D38" s="84"/>
      <c r="E38" s="85"/>
      <c r="F38" s="83"/>
      <c r="G38" s="76"/>
      <c r="H38" s="77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  <c r="BI38" s="115"/>
      <c r="BJ38" s="115"/>
      <c r="BK38" s="115"/>
      <c r="BL38" s="115"/>
      <c r="BM38" s="115"/>
      <c r="BN38" s="115"/>
      <c r="BO38" s="115"/>
      <c r="BP38" s="115"/>
      <c r="BQ38" s="115"/>
      <c r="BR38" s="115"/>
      <c r="BS38" s="115"/>
      <c r="BT38" s="115"/>
      <c r="BU38" s="115"/>
      <c r="BV38" s="115"/>
      <c r="BW38" s="115"/>
      <c r="BX38" s="115"/>
      <c r="BY38" s="115"/>
      <c r="BZ38" s="115"/>
      <c r="CA38" s="115"/>
      <c r="CB38" s="115"/>
      <c r="CC38" s="115"/>
      <c r="CD38" s="115"/>
      <c r="CE38" s="115"/>
      <c r="CF38" s="115"/>
      <c r="CG38" s="115"/>
      <c r="CH38" s="115"/>
      <c r="CI38" s="115"/>
      <c r="CJ38" s="115"/>
      <c r="CK38" s="115"/>
      <c r="CL38" s="115"/>
      <c r="CM38" s="115"/>
      <c r="CN38" s="115"/>
      <c r="CO38" s="115"/>
      <c r="CP38" s="115"/>
      <c r="CQ38" s="115"/>
      <c r="CR38" s="115"/>
      <c r="CS38" s="115"/>
      <c r="CT38" s="115"/>
      <c r="CU38" s="115"/>
      <c r="CV38" s="115"/>
      <c r="CW38" s="115"/>
      <c r="CX38" s="115"/>
      <c r="CY38" s="115"/>
      <c r="CZ38" s="115"/>
      <c r="DA38" s="115"/>
      <c r="DB38" s="115"/>
      <c r="DC38" s="115"/>
      <c r="DD38" s="115"/>
      <c r="DE38" s="115"/>
      <c r="DF38" s="115"/>
      <c r="DG38" s="115"/>
      <c r="DH38" s="115"/>
      <c r="DI38" s="115"/>
      <c r="DJ38" s="115"/>
      <c r="DK38" s="115"/>
      <c r="DL38" s="115"/>
      <c r="DM38" s="115"/>
      <c r="DN38" s="115"/>
      <c r="DO38" s="115"/>
      <c r="DP38" s="115"/>
      <c r="DQ38" s="115"/>
      <c r="DR38" s="115"/>
      <c r="DS38" s="115"/>
      <c r="DT38" s="115"/>
      <c r="DU38" s="115"/>
      <c r="DV38" s="115"/>
      <c r="DW38" s="115"/>
      <c r="DX38" s="115"/>
      <c r="DY38" s="115"/>
      <c r="DZ38" s="115"/>
      <c r="EA38" s="115"/>
      <c r="EB38" s="115"/>
      <c r="EC38" s="115"/>
      <c r="ED38" s="115"/>
      <c r="EE38" s="115"/>
      <c r="EF38" s="115"/>
      <c r="EG38" s="115"/>
      <c r="EH38" s="115"/>
      <c r="EI38" s="115"/>
      <c r="EJ38" s="115"/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  <c r="EZ38" s="115"/>
      <c r="FA38" s="115"/>
      <c r="FB38" s="115"/>
    </row>
    <row r="39" spans="1:163" s="277" customFormat="1" ht="15" customHeight="1" x14ac:dyDescent="0.25">
      <c r="A39" s="279"/>
      <c r="B39" s="233" t="s">
        <v>78</v>
      </c>
      <c r="C39" s="234"/>
      <c r="D39" s="105"/>
      <c r="E39" s="106"/>
      <c r="F39" s="107"/>
      <c r="G39" s="107"/>
      <c r="H39" s="97">
        <f>SUM(H25:H38)</f>
        <v>0</v>
      </c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8"/>
      <c r="Z39" s="278"/>
      <c r="AA39" s="278"/>
      <c r="AB39" s="278"/>
      <c r="AC39" s="278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8"/>
      <c r="AR39" s="278"/>
      <c r="AS39" s="278"/>
      <c r="AT39" s="278"/>
      <c r="AU39" s="278"/>
      <c r="AV39" s="278"/>
      <c r="AW39" s="278"/>
      <c r="AX39" s="278"/>
      <c r="AY39" s="278"/>
      <c r="AZ39" s="278"/>
      <c r="BA39" s="278"/>
      <c r="BB39" s="278"/>
      <c r="BC39" s="278"/>
      <c r="BD39" s="278"/>
      <c r="BE39" s="278"/>
      <c r="BF39" s="278"/>
      <c r="BG39" s="278"/>
      <c r="BH39" s="278"/>
      <c r="BI39" s="278"/>
      <c r="BJ39" s="278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78"/>
      <c r="CO39" s="278"/>
      <c r="CP39" s="278"/>
      <c r="CQ39" s="278"/>
      <c r="CR39" s="278"/>
      <c r="CS39" s="278"/>
      <c r="CT39" s="278"/>
      <c r="CU39" s="278"/>
      <c r="CV39" s="278"/>
      <c r="CW39" s="278"/>
      <c r="CX39" s="278"/>
      <c r="CY39" s="278"/>
      <c r="CZ39" s="278"/>
      <c r="DA39" s="278"/>
      <c r="DB39" s="278"/>
      <c r="DC39" s="278"/>
      <c r="DD39" s="278"/>
      <c r="DE39" s="278"/>
      <c r="DF39" s="278"/>
      <c r="DG39" s="278"/>
      <c r="DH39" s="278"/>
      <c r="DI39" s="278"/>
      <c r="DJ39" s="278"/>
      <c r="DK39" s="278"/>
      <c r="DL39" s="278"/>
      <c r="DM39" s="278"/>
      <c r="DN39" s="278"/>
      <c r="DO39" s="278"/>
      <c r="DP39" s="278"/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/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</row>
    <row r="40" spans="1:163" s="91" customFormat="1" ht="9.9499999999999993" customHeight="1" x14ac:dyDescent="0.25">
      <c r="A40" s="287"/>
      <c r="B40" s="235"/>
      <c r="C40" s="236"/>
      <c r="D40" s="109"/>
      <c r="E40" s="110"/>
      <c r="F40" s="110"/>
      <c r="G40" s="111"/>
      <c r="H40" s="112"/>
      <c r="I40" s="286"/>
    </row>
    <row r="41" spans="1:163" s="283" customFormat="1" ht="15" customHeight="1" x14ac:dyDescent="0.25">
      <c r="A41" s="285">
        <v>2.2999999999999998</v>
      </c>
      <c r="B41" s="223" t="s">
        <v>79</v>
      </c>
      <c r="C41" s="224"/>
      <c r="D41" s="103"/>
      <c r="E41" s="104"/>
      <c r="F41" s="104"/>
      <c r="G41" s="104"/>
      <c r="H41" s="10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  <c r="AT41" s="284"/>
      <c r="AU41" s="284"/>
      <c r="AV41" s="284"/>
      <c r="AW41" s="284"/>
      <c r="AX41" s="284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4"/>
      <c r="BJ41" s="284"/>
      <c r="BK41" s="284"/>
      <c r="BL41" s="284"/>
      <c r="BM41" s="284"/>
      <c r="BN41" s="284"/>
      <c r="BO41" s="284"/>
      <c r="BP41" s="284"/>
      <c r="BQ41" s="284"/>
      <c r="BR41" s="284"/>
      <c r="BS41" s="284"/>
      <c r="BT41" s="284"/>
      <c r="BU41" s="284"/>
      <c r="BV41" s="284"/>
      <c r="BW41" s="284"/>
      <c r="BX41" s="284"/>
      <c r="BY41" s="284"/>
      <c r="BZ41" s="284"/>
      <c r="CA41" s="284"/>
      <c r="CB41" s="284"/>
      <c r="CC41" s="284"/>
      <c r="CD41" s="284"/>
      <c r="CE41" s="284"/>
      <c r="CF41" s="284"/>
      <c r="CG41" s="284"/>
      <c r="CH41" s="284"/>
      <c r="CI41" s="284"/>
      <c r="CJ41" s="284"/>
      <c r="CK41" s="284"/>
      <c r="CL41" s="284"/>
      <c r="CM41" s="284"/>
      <c r="CN41" s="284"/>
      <c r="CO41" s="284"/>
      <c r="CP41" s="284"/>
      <c r="CQ41" s="284"/>
      <c r="CR41" s="284"/>
      <c r="CS41" s="284"/>
      <c r="CT41" s="284"/>
      <c r="CU41" s="284"/>
      <c r="CV41" s="284"/>
      <c r="CW41" s="284"/>
      <c r="CX41" s="284"/>
      <c r="CY41" s="284"/>
      <c r="CZ41" s="284"/>
      <c r="DA41" s="284"/>
      <c r="DB41" s="284"/>
      <c r="DC41" s="284"/>
      <c r="DD41" s="284"/>
      <c r="DE41" s="284"/>
      <c r="DF41" s="284"/>
      <c r="DG41" s="284"/>
      <c r="DH41" s="284"/>
      <c r="DI41" s="284"/>
      <c r="DJ41" s="284"/>
      <c r="DK41" s="284"/>
      <c r="DL41" s="284"/>
      <c r="DM41" s="284"/>
      <c r="DN41" s="284"/>
      <c r="DO41" s="284"/>
      <c r="DP41" s="284"/>
      <c r="DQ41" s="284"/>
      <c r="DR41" s="284"/>
      <c r="DS41" s="284"/>
      <c r="DT41" s="284"/>
      <c r="DU41" s="284"/>
      <c r="DV41" s="284"/>
      <c r="DW41" s="284"/>
      <c r="DX41" s="284"/>
      <c r="DY41" s="284"/>
      <c r="DZ41" s="284"/>
      <c r="EA41" s="284"/>
      <c r="EB41" s="284"/>
      <c r="EC41" s="284"/>
      <c r="ED41" s="284"/>
      <c r="EE41" s="284"/>
      <c r="EF41" s="284"/>
      <c r="EG41" s="284"/>
      <c r="EH41" s="284"/>
      <c r="EI41" s="284"/>
      <c r="EJ41" s="284"/>
      <c r="EK41" s="284"/>
      <c r="EL41" s="284"/>
      <c r="EM41" s="284"/>
      <c r="EN41" s="284"/>
      <c r="EO41" s="284"/>
      <c r="EP41" s="284"/>
      <c r="EQ41" s="284"/>
      <c r="ER41" s="284"/>
      <c r="ES41" s="284"/>
      <c r="ET41" s="284"/>
      <c r="EU41" s="284"/>
      <c r="EV41" s="284"/>
      <c r="EW41" s="284"/>
      <c r="EX41" s="284"/>
      <c r="EY41" s="284"/>
      <c r="EZ41" s="284"/>
      <c r="FA41" s="284"/>
      <c r="FB41" s="284"/>
      <c r="FC41" s="284"/>
      <c r="FD41" s="284"/>
      <c r="FE41" s="284"/>
      <c r="FF41" s="284"/>
      <c r="FG41" s="284"/>
    </row>
    <row r="42" spans="1:163" s="78" customFormat="1" ht="9.9499999999999993" customHeight="1" x14ac:dyDescent="0.25">
      <c r="A42" s="282"/>
      <c r="B42" s="177"/>
      <c r="C42" s="178"/>
      <c r="D42" s="281"/>
      <c r="E42" s="85"/>
      <c r="F42" s="83"/>
      <c r="G42" s="86"/>
      <c r="H42" s="87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115"/>
      <c r="BE42" s="115"/>
      <c r="BF42" s="115"/>
      <c r="BG42" s="115"/>
      <c r="BH42" s="115"/>
      <c r="BI42" s="115"/>
      <c r="BJ42" s="115"/>
      <c r="BK42" s="115"/>
      <c r="BL42" s="115"/>
      <c r="BM42" s="115"/>
      <c r="BN42" s="115"/>
      <c r="BO42" s="115"/>
      <c r="BP42" s="115"/>
      <c r="BQ42" s="115"/>
      <c r="BR42" s="115"/>
      <c r="BS42" s="115"/>
      <c r="BT42" s="115"/>
      <c r="BU42" s="115"/>
      <c r="BV42" s="115"/>
      <c r="BW42" s="115"/>
      <c r="BX42" s="115"/>
      <c r="BY42" s="115"/>
      <c r="BZ42" s="115"/>
      <c r="CA42" s="115"/>
      <c r="CB42" s="115"/>
      <c r="CC42" s="115"/>
      <c r="CD42" s="115"/>
      <c r="CE42" s="115"/>
      <c r="CF42" s="115"/>
      <c r="CG42" s="115"/>
      <c r="CH42" s="115"/>
      <c r="CI42" s="115"/>
      <c r="CJ42" s="115"/>
      <c r="CK42" s="115"/>
      <c r="CL42" s="115"/>
      <c r="CM42" s="115"/>
      <c r="CN42" s="115"/>
      <c r="CO42" s="115"/>
      <c r="CP42" s="115"/>
      <c r="CQ42" s="115"/>
      <c r="CR42" s="115"/>
      <c r="CS42" s="115"/>
      <c r="CT42" s="115"/>
      <c r="CU42" s="115"/>
      <c r="CV42" s="115"/>
      <c r="CW42" s="115"/>
      <c r="CX42" s="115"/>
      <c r="CY42" s="115"/>
      <c r="CZ42" s="115"/>
      <c r="DA42" s="115"/>
      <c r="DB42" s="115"/>
      <c r="DC42" s="115"/>
      <c r="DD42" s="115"/>
      <c r="DE42" s="115"/>
      <c r="DF42" s="115"/>
      <c r="DG42" s="115"/>
      <c r="DH42" s="115"/>
      <c r="DI42" s="115"/>
      <c r="DJ42" s="115"/>
      <c r="DK42" s="115"/>
      <c r="DL42" s="115"/>
      <c r="DM42" s="115"/>
      <c r="DN42" s="115"/>
      <c r="DO42" s="115"/>
      <c r="DP42" s="115"/>
      <c r="DQ42" s="115"/>
      <c r="DR42" s="115"/>
      <c r="DS42" s="115"/>
      <c r="DT42" s="115"/>
      <c r="DU42" s="115"/>
      <c r="DV42" s="115"/>
      <c r="DW42" s="115"/>
      <c r="DX42" s="115"/>
      <c r="DY42" s="115"/>
      <c r="DZ42" s="115"/>
      <c r="EA42" s="115"/>
      <c r="EB42" s="115"/>
      <c r="EC42" s="115"/>
      <c r="ED42" s="115"/>
      <c r="EE42" s="115"/>
      <c r="EF42" s="115"/>
      <c r="EG42" s="115"/>
      <c r="EH42" s="115"/>
      <c r="EI42" s="115"/>
      <c r="EJ42" s="115"/>
      <c r="EK42" s="115"/>
      <c r="EL42" s="115"/>
      <c r="EM42" s="115"/>
      <c r="EN42" s="115"/>
      <c r="EO42" s="115"/>
      <c r="EP42" s="115"/>
      <c r="EQ42" s="115"/>
      <c r="ER42" s="115"/>
      <c r="ES42" s="115"/>
      <c r="ET42" s="115"/>
      <c r="EU42" s="115"/>
      <c r="EV42" s="115"/>
      <c r="EW42" s="115"/>
      <c r="EX42" s="115"/>
      <c r="EY42" s="115"/>
      <c r="EZ42" s="115"/>
      <c r="FA42" s="115"/>
      <c r="FB42" s="115"/>
    </row>
    <row r="43" spans="1:163" s="91" customFormat="1" ht="15" customHeight="1" x14ac:dyDescent="0.25">
      <c r="A43" s="280"/>
      <c r="B43" s="227" t="s">
        <v>80</v>
      </c>
      <c r="C43" s="228"/>
      <c r="D43" s="90" t="s">
        <v>9</v>
      </c>
      <c r="E43" s="89">
        <v>15</v>
      </c>
      <c r="F43" s="90"/>
      <c r="G43" s="76"/>
      <c r="H43" s="77"/>
      <c r="I43" s="116"/>
    </row>
    <row r="44" spans="1:163" s="91" customFormat="1" ht="15" customHeight="1" x14ac:dyDescent="0.25">
      <c r="A44" s="280"/>
      <c r="B44" s="227" t="s">
        <v>81</v>
      </c>
      <c r="C44" s="228"/>
      <c r="D44" s="90" t="s">
        <v>9</v>
      </c>
      <c r="E44" s="89">
        <v>10</v>
      </c>
      <c r="F44" s="90"/>
      <c r="G44" s="76"/>
      <c r="H44" s="77"/>
      <c r="I44" s="116"/>
    </row>
    <row r="45" spans="1:163" s="91" customFormat="1" ht="15" customHeight="1" x14ac:dyDescent="0.25">
      <c r="A45" s="280"/>
      <c r="B45" s="227" t="s">
        <v>82</v>
      </c>
      <c r="C45" s="228"/>
      <c r="D45" s="90" t="s">
        <v>9</v>
      </c>
      <c r="E45" s="89">
        <v>50</v>
      </c>
      <c r="F45" s="90"/>
      <c r="G45" s="76"/>
      <c r="H45" s="77"/>
      <c r="I45" s="116"/>
    </row>
    <row r="46" spans="1:163" s="91" customFormat="1" ht="15" customHeight="1" x14ac:dyDescent="0.25">
      <c r="A46" s="280"/>
      <c r="B46" s="227" t="s">
        <v>83</v>
      </c>
      <c r="C46" s="228"/>
      <c r="D46" s="90" t="s">
        <v>9</v>
      </c>
      <c r="E46" s="89">
        <v>10</v>
      </c>
      <c r="F46" s="90"/>
      <c r="G46" s="76"/>
      <c r="H46" s="77"/>
      <c r="I46" s="116"/>
    </row>
    <row r="47" spans="1:163" s="91" customFormat="1" ht="15" customHeight="1" x14ac:dyDescent="0.25">
      <c r="A47" s="280"/>
      <c r="B47" s="227" t="s">
        <v>84</v>
      </c>
      <c r="C47" s="228"/>
      <c r="D47" s="90" t="s">
        <v>9</v>
      </c>
      <c r="E47" s="89">
        <v>15</v>
      </c>
      <c r="F47" s="90"/>
      <c r="G47" s="76"/>
      <c r="H47" s="77"/>
      <c r="I47" s="116"/>
    </row>
    <row r="48" spans="1:163" s="91" customFormat="1" ht="9.9499999999999993" customHeight="1" x14ac:dyDescent="0.25">
      <c r="A48" s="280"/>
      <c r="B48" s="229"/>
      <c r="C48" s="230"/>
      <c r="D48" s="90"/>
      <c r="E48" s="92"/>
      <c r="F48" s="92"/>
      <c r="G48" s="93"/>
      <c r="H48" s="77"/>
      <c r="I48" s="286"/>
    </row>
    <row r="49" spans="1:163" s="277" customFormat="1" ht="15" customHeight="1" x14ac:dyDescent="0.25">
      <c r="A49" s="279"/>
      <c r="B49" s="233" t="s">
        <v>85</v>
      </c>
      <c r="C49" s="234"/>
      <c r="D49" s="105"/>
      <c r="E49" s="106"/>
      <c r="F49" s="107"/>
      <c r="G49" s="107"/>
      <c r="H49" s="97">
        <f>SUM(H43:H48)</f>
        <v>0</v>
      </c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78"/>
      <c r="AH49" s="278"/>
      <c r="AI49" s="278"/>
      <c r="AJ49" s="278"/>
      <c r="AK49" s="278"/>
      <c r="AL49" s="278"/>
      <c r="AM49" s="278"/>
      <c r="AN49" s="278"/>
      <c r="AO49" s="278"/>
      <c r="AP49" s="278"/>
      <c r="AQ49" s="278"/>
      <c r="AR49" s="278"/>
      <c r="AS49" s="278"/>
      <c r="AT49" s="278"/>
      <c r="AU49" s="278"/>
      <c r="AV49" s="278"/>
      <c r="AW49" s="278"/>
      <c r="AX49" s="278"/>
      <c r="AY49" s="278"/>
      <c r="AZ49" s="278"/>
      <c r="BA49" s="278"/>
      <c r="BB49" s="278"/>
      <c r="BC49" s="278"/>
      <c r="BD49" s="278"/>
      <c r="BE49" s="278"/>
      <c r="BF49" s="278"/>
      <c r="BG49" s="278"/>
      <c r="BH49" s="278"/>
      <c r="BI49" s="278"/>
      <c r="BJ49" s="278"/>
      <c r="BK49" s="278"/>
      <c r="BL49" s="278"/>
      <c r="BM49" s="278"/>
      <c r="BN49" s="278"/>
      <c r="BO49" s="278"/>
      <c r="BP49" s="278"/>
      <c r="BQ49" s="278"/>
      <c r="BR49" s="278"/>
      <c r="BS49" s="278"/>
      <c r="BT49" s="278"/>
      <c r="BU49" s="278"/>
      <c r="BV49" s="278"/>
      <c r="BW49" s="278"/>
      <c r="BX49" s="278"/>
      <c r="BY49" s="278"/>
      <c r="BZ49" s="278"/>
      <c r="CA49" s="278"/>
      <c r="CB49" s="278"/>
      <c r="CC49" s="278"/>
      <c r="CD49" s="278"/>
      <c r="CE49" s="278"/>
      <c r="CF49" s="278"/>
      <c r="CG49" s="278"/>
      <c r="CH49" s="278"/>
      <c r="CI49" s="278"/>
      <c r="CJ49" s="278"/>
      <c r="CK49" s="278"/>
      <c r="CL49" s="278"/>
      <c r="CM49" s="278"/>
      <c r="CN49" s="278"/>
      <c r="CO49" s="278"/>
      <c r="CP49" s="278"/>
      <c r="CQ49" s="278"/>
      <c r="CR49" s="278"/>
      <c r="CS49" s="278"/>
      <c r="CT49" s="278"/>
      <c r="CU49" s="278"/>
      <c r="CV49" s="278"/>
      <c r="CW49" s="278"/>
      <c r="CX49" s="278"/>
      <c r="CY49" s="278"/>
      <c r="CZ49" s="278"/>
      <c r="DA49" s="278"/>
      <c r="DB49" s="278"/>
      <c r="DC49" s="278"/>
      <c r="DD49" s="278"/>
      <c r="DE49" s="278"/>
      <c r="DF49" s="278"/>
      <c r="DG49" s="278"/>
      <c r="DH49" s="278"/>
      <c r="DI49" s="278"/>
      <c r="DJ49" s="278"/>
      <c r="DK49" s="278"/>
      <c r="DL49" s="278"/>
      <c r="DM49" s="278"/>
      <c r="DN49" s="278"/>
      <c r="DO49" s="278"/>
      <c r="DP49" s="278"/>
      <c r="DQ49" s="278"/>
      <c r="DR49" s="278"/>
      <c r="DS49" s="278"/>
      <c r="DT49" s="278"/>
      <c r="DU49" s="278"/>
      <c r="DV49" s="278"/>
      <c r="DW49" s="278"/>
      <c r="DX49" s="278"/>
      <c r="DY49" s="278"/>
      <c r="DZ49" s="278"/>
      <c r="EA49" s="278"/>
      <c r="EB49" s="278"/>
      <c r="EC49" s="278"/>
      <c r="ED49" s="278"/>
      <c r="EE49" s="278"/>
      <c r="EF49" s="278"/>
      <c r="EG49" s="278"/>
      <c r="EH49" s="278"/>
      <c r="EI49" s="278"/>
      <c r="EJ49" s="278"/>
      <c r="EK49" s="278"/>
      <c r="EL49" s="278"/>
      <c r="EM49" s="278"/>
      <c r="EN49" s="278"/>
      <c r="EO49" s="278"/>
      <c r="EP49" s="278"/>
      <c r="EQ49" s="278"/>
      <c r="ER49" s="278"/>
      <c r="ES49" s="278"/>
      <c r="ET49" s="278"/>
      <c r="EU49" s="278"/>
      <c r="EV49" s="278"/>
      <c r="EW49" s="278"/>
      <c r="EX49" s="278"/>
      <c r="EY49" s="278"/>
      <c r="EZ49" s="278"/>
      <c r="FA49" s="278"/>
      <c r="FB49" s="278"/>
      <c r="FC49" s="278"/>
      <c r="FD49" s="278"/>
      <c r="FE49" s="278"/>
      <c r="FF49" s="278"/>
      <c r="FG49" s="278"/>
    </row>
    <row r="50" spans="1:163" s="91" customFormat="1" ht="9.9499999999999993" customHeight="1" x14ac:dyDescent="0.25">
      <c r="A50" s="287"/>
      <c r="B50" s="235"/>
      <c r="C50" s="236"/>
      <c r="D50" s="109"/>
      <c r="E50" s="110"/>
      <c r="F50" s="110"/>
      <c r="G50" s="111"/>
      <c r="H50" s="112"/>
      <c r="I50" s="286"/>
    </row>
    <row r="51" spans="1:163" s="328" customFormat="1" ht="15" customHeight="1" x14ac:dyDescent="0.25">
      <c r="A51" s="285">
        <v>2.4</v>
      </c>
      <c r="B51" s="223" t="s">
        <v>86</v>
      </c>
      <c r="C51" s="224"/>
      <c r="D51" s="331"/>
      <c r="E51" s="330">
        <v>0</v>
      </c>
      <c r="F51" s="330"/>
      <c r="G51" s="330"/>
      <c r="H51" s="330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  <c r="W51" s="329"/>
      <c r="X51" s="329"/>
      <c r="Y51" s="329"/>
      <c r="Z51" s="329"/>
      <c r="AA51" s="329"/>
      <c r="AB51" s="329"/>
      <c r="AC51" s="329"/>
      <c r="AD51" s="329"/>
      <c r="AE51" s="329"/>
      <c r="AF51" s="329"/>
      <c r="AG51" s="329"/>
      <c r="AH51" s="329"/>
      <c r="AI51" s="329"/>
      <c r="AJ51" s="329"/>
      <c r="AK51" s="329"/>
      <c r="AL51" s="329"/>
      <c r="AM51" s="329"/>
      <c r="AN51" s="329"/>
      <c r="AO51" s="329"/>
      <c r="AP51" s="329"/>
      <c r="AQ51" s="329"/>
      <c r="AR51" s="329"/>
      <c r="AS51" s="329"/>
      <c r="AT51" s="329"/>
      <c r="AU51" s="329"/>
      <c r="AV51" s="329"/>
      <c r="AW51" s="329"/>
      <c r="AX51" s="329"/>
      <c r="AY51" s="329"/>
      <c r="AZ51" s="329"/>
      <c r="BA51" s="329"/>
      <c r="BB51" s="329"/>
      <c r="BC51" s="329"/>
      <c r="BD51" s="329"/>
      <c r="BE51" s="329"/>
      <c r="BF51" s="329"/>
      <c r="BG51" s="329"/>
      <c r="BH51" s="329"/>
      <c r="BI51" s="329"/>
      <c r="BJ51" s="329"/>
      <c r="BK51" s="329"/>
      <c r="BL51" s="329"/>
      <c r="BM51" s="329"/>
      <c r="BN51" s="329"/>
      <c r="BO51" s="329"/>
      <c r="BP51" s="329"/>
      <c r="BQ51" s="329"/>
      <c r="BR51" s="329"/>
      <c r="BS51" s="329"/>
      <c r="BT51" s="329"/>
      <c r="BU51" s="329"/>
      <c r="BV51" s="329"/>
      <c r="BW51" s="329"/>
      <c r="BX51" s="329"/>
      <c r="BY51" s="329"/>
      <c r="BZ51" s="329"/>
      <c r="CA51" s="329"/>
      <c r="CB51" s="329"/>
      <c r="CC51" s="329"/>
      <c r="CD51" s="329"/>
      <c r="CE51" s="329"/>
      <c r="CF51" s="329"/>
      <c r="CG51" s="329"/>
      <c r="CH51" s="329"/>
      <c r="CI51" s="329"/>
      <c r="CJ51" s="329"/>
      <c r="CK51" s="329"/>
      <c r="CL51" s="329"/>
      <c r="CM51" s="329"/>
      <c r="CN51" s="329"/>
      <c r="CO51" s="329"/>
      <c r="CP51" s="329"/>
      <c r="CQ51" s="329"/>
      <c r="CR51" s="329"/>
      <c r="CS51" s="329"/>
      <c r="CT51" s="329"/>
      <c r="CU51" s="329"/>
      <c r="CV51" s="329"/>
      <c r="CW51" s="329"/>
      <c r="CX51" s="329"/>
      <c r="CY51" s="329"/>
      <c r="CZ51" s="329"/>
      <c r="DA51" s="329"/>
      <c r="DB51" s="329"/>
      <c r="DC51" s="329"/>
      <c r="DD51" s="329"/>
      <c r="DE51" s="329"/>
      <c r="DF51" s="329"/>
      <c r="DG51" s="329"/>
      <c r="DH51" s="329"/>
      <c r="DI51" s="329"/>
      <c r="DJ51" s="329"/>
      <c r="DK51" s="329"/>
      <c r="DL51" s="329"/>
      <c r="DM51" s="329"/>
      <c r="DN51" s="329"/>
      <c r="DO51" s="329"/>
      <c r="DP51" s="329"/>
      <c r="DQ51" s="329"/>
      <c r="DR51" s="329"/>
      <c r="DS51" s="329"/>
      <c r="DT51" s="329"/>
      <c r="DU51" s="329"/>
      <c r="DV51" s="329"/>
      <c r="DW51" s="329"/>
      <c r="DX51" s="329"/>
      <c r="DY51" s="329"/>
      <c r="DZ51" s="329"/>
      <c r="EA51" s="329"/>
      <c r="EB51" s="329"/>
      <c r="EC51" s="329"/>
      <c r="ED51" s="329"/>
      <c r="EE51" s="329"/>
      <c r="EF51" s="329"/>
      <c r="EG51" s="329"/>
      <c r="EH51" s="329"/>
      <c r="EI51" s="329"/>
      <c r="EJ51" s="329"/>
      <c r="EK51" s="329"/>
      <c r="EL51" s="329"/>
      <c r="EM51" s="329"/>
      <c r="EN51" s="329"/>
      <c r="EO51" s="329"/>
      <c r="EP51" s="329"/>
      <c r="EQ51" s="329"/>
      <c r="ER51" s="329"/>
      <c r="ES51" s="329"/>
      <c r="ET51" s="329"/>
      <c r="EU51" s="329"/>
      <c r="EV51" s="329"/>
      <c r="EW51" s="329"/>
      <c r="EX51" s="329"/>
      <c r="EY51" s="329"/>
      <c r="EZ51" s="329"/>
      <c r="FA51" s="329"/>
      <c r="FB51" s="329"/>
      <c r="FC51" s="329"/>
      <c r="FD51" s="329"/>
      <c r="FE51" s="329"/>
      <c r="FF51" s="329"/>
      <c r="FG51" s="329"/>
    </row>
    <row r="52" spans="1:163" s="78" customFormat="1" ht="9.9499999999999993" customHeight="1" x14ac:dyDescent="0.25">
      <c r="A52" s="282"/>
      <c r="B52" s="177"/>
      <c r="C52" s="178"/>
      <c r="D52" s="281"/>
      <c r="E52" s="85"/>
      <c r="F52" s="83"/>
      <c r="G52" s="86"/>
      <c r="H52" s="87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/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  <c r="EF52" s="115"/>
      <c r="EG52" s="115"/>
      <c r="EH52" s="115"/>
      <c r="EI52" s="115"/>
      <c r="EJ52" s="115"/>
      <c r="EK52" s="115"/>
      <c r="EL52" s="115"/>
      <c r="EM52" s="115"/>
      <c r="EN52" s="115"/>
      <c r="EO52" s="115"/>
      <c r="EP52" s="115"/>
      <c r="EQ52" s="115"/>
      <c r="ER52" s="115"/>
      <c r="ES52" s="115"/>
      <c r="ET52" s="115"/>
      <c r="EU52" s="115"/>
      <c r="EV52" s="115"/>
      <c r="EW52" s="115"/>
      <c r="EX52" s="115"/>
      <c r="EY52" s="115"/>
      <c r="EZ52" s="115"/>
      <c r="FA52" s="115"/>
      <c r="FB52" s="115"/>
    </row>
    <row r="53" spans="1:163" s="91" customFormat="1" ht="24.95" customHeight="1" x14ac:dyDescent="0.25">
      <c r="A53" s="280"/>
      <c r="B53" s="221" t="s">
        <v>215</v>
      </c>
      <c r="C53" s="222"/>
      <c r="D53" s="90" t="s">
        <v>5</v>
      </c>
      <c r="E53" s="89">
        <v>8</v>
      </c>
      <c r="F53" s="90"/>
      <c r="G53" s="76"/>
      <c r="H53" s="77"/>
      <c r="I53" s="116"/>
    </row>
    <row r="54" spans="1:163" s="312" customFormat="1" ht="24.95" customHeight="1" x14ac:dyDescent="0.25">
      <c r="A54" s="319"/>
      <c r="B54" s="221" t="s">
        <v>214</v>
      </c>
      <c r="C54" s="222"/>
      <c r="D54" s="90" t="s">
        <v>5</v>
      </c>
      <c r="E54" s="89">
        <v>2</v>
      </c>
      <c r="F54" s="90"/>
      <c r="G54" s="76"/>
      <c r="H54" s="77"/>
      <c r="I54" s="116"/>
    </row>
    <row r="55" spans="1:163" s="91" customFormat="1" ht="25.15" customHeight="1" x14ac:dyDescent="0.25">
      <c r="A55" s="280"/>
      <c r="B55" s="221" t="s">
        <v>213</v>
      </c>
      <c r="C55" s="222"/>
      <c r="D55" s="90" t="s">
        <v>5</v>
      </c>
      <c r="E55" s="89">
        <v>3</v>
      </c>
      <c r="F55" s="90"/>
      <c r="G55" s="76"/>
      <c r="H55" s="77"/>
      <c r="I55" s="116"/>
    </row>
    <row r="56" spans="1:163" s="91" customFormat="1" ht="25.15" customHeight="1" x14ac:dyDescent="0.25">
      <c r="A56" s="280"/>
      <c r="B56" s="221" t="s">
        <v>87</v>
      </c>
      <c r="C56" s="222"/>
      <c r="D56" s="90" t="s">
        <v>5</v>
      </c>
      <c r="E56" s="89">
        <v>1</v>
      </c>
      <c r="F56" s="90"/>
      <c r="G56" s="76"/>
      <c r="H56" s="77"/>
      <c r="I56" s="116"/>
    </row>
    <row r="57" spans="1:163" s="91" customFormat="1" ht="15" customHeight="1" x14ac:dyDescent="0.25">
      <c r="A57" s="280"/>
      <c r="B57" s="221" t="s">
        <v>88</v>
      </c>
      <c r="C57" s="222"/>
      <c r="D57" s="90" t="s">
        <v>5</v>
      </c>
      <c r="E57" s="89">
        <v>6</v>
      </c>
      <c r="F57" s="90"/>
      <c r="G57" s="76"/>
      <c r="H57" s="77"/>
      <c r="I57" s="116"/>
    </row>
    <row r="58" spans="1:163" s="91" customFormat="1" ht="15" customHeight="1" x14ac:dyDescent="0.25">
      <c r="A58" s="280"/>
      <c r="B58" s="221" t="s">
        <v>212</v>
      </c>
      <c r="C58" s="222"/>
      <c r="D58" s="90" t="s">
        <v>5</v>
      </c>
      <c r="E58" s="89">
        <v>5</v>
      </c>
      <c r="F58" s="90"/>
      <c r="G58" s="76"/>
      <c r="H58" s="77"/>
      <c r="I58" s="116"/>
    </row>
    <row r="59" spans="1:163" s="91" customFormat="1" ht="15" customHeight="1" x14ac:dyDescent="0.25">
      <c r="A59" s="280"/>
      <c r="B59" s="221" t="s">
        <v>89</v>
      </c>
      <c r="C59" s="222"/>
      <c r="D59" s="90" t="s">
        <v>5</v>
      </c>
      <c r="E59" s="89">
        <v>3</v>
      </c>
      <c r="F59" s="90"/>
      <c r="G59" s="76"/>
      <c r="H59" s="77"/>
      <c r="I59" s="116"/>
    </row>
    <row r="60" spans="1:163" s="91" customFormat="1" ht="15" customHeight="1" x14ac:dyDescent="0.25">
      <c r="A60" s="280"/>
      <c r="B60" s="221" t="s">
        <v>211</v>
      </c>
      <c r="C60" s="222"/>
      <c r="D60" s="90" t="s">
        <v>5</v>
      </c>
      <c r="E60" s="89">
        <v>1</v>
      </c>
      <c r="F60" s="90"/>
      <c r="G60" s="76"/>
      <c r="H60" s="77"/>
      <c r="I60" s="116"/>
    </row>
    <row r="61" spans="1:163" s="91" customFormat="1" ht="15" customHeight="1" x14ac:dyDescent="0.25">
      <c r="A61" s="280"/>
      <c r="B61" s="221" t="s">
        <v>210</v>
      </c>
      <c r="C61" s="222"/>
      <c r="D61" s="90" t="s">
        <v>5</v>
      </c>
      <c r="E61" s="89">
        <v>1</v>
      </c>
      <c r="F61" s="90"/>
      <c r="G61" s="76"/>
      <c r="H61" s="77"/>
      <c r="I61" s="116"/>
    </row>
    <row r="62" spans="1:163" s="91" customFormat="1" ht="15" customHeight="1" x14ac:dyDescent="0.25">
      <c r="A62" s="280"/>
      <c r="B62" s="221" t="s">
        <v>209</v>
      </c>
      <c r="C62" s="222"/>
      <c r="D62" s="90" t="s">
        <v>5</v>
      </c>
      <c r="E62" s="89">
        <v>2</v>
      </c>
      <c r="F62" s="90"/>
      <c r="G62" s="76"/>
      <c r="H62" s="77"/>
      <c r="I62" s="116"/>
    </row>
    <row r="63" spans="1:163" s="91" customFormat="1" ht="9.9499999999999993" customHeight="1" x14ac:dyDescent="0.25">
      <c r="A63" s="280"/>
      <c r="B63" s="175"/>
      <c r="C63" s="176"/>
      <c r="D63" s="90"/>
      <c r="E63" s="89">
        <v>0</v>
      </c>
      <c r="F63" s="90"/>
      <c r="G63" s="76"/>
      <c r="H63" s="77"/>
      <c r="I63" s="116"/>
    </row>
    <row r="64" spans="1:163" s="277" customFormat="1" ht="15" customHeight="1" x14ac:dyDescent="0.25">
      <c r="A64" s="279"/>
      <c r="B64" s="233" t="s">
        <v>90</v>
      </c>
      <c r="C64" s="234"/>
      <c r="D64" s="105"/>
      <c r="E64" s="106"/>
      <c r="F64" s="107"/>
      <c r="G64" s="107"/>
      <c r="H64" s="97">
        <f>SUM(H53:H63)</f>
        <v>0</v>
      </c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  <c r="AT64" s="278"/>
      <c r="AU64" s="278"/>
      <c r="AV64" s="278"/>
      <c r="AW64" s="278"/>
      <c r="AX64" s="278"/>
      <c r="AY64" s="278"/>
      <c r="AZ64" s="278"/>
      <c r="BA64" s="278"/>
      <c r="BB64" s="278"/>
      <c r="BC64" s="278"/>
      <c r="BD64" s="278"/>
      <c r="BE64" s="278"/>
      <c r="BF64" s="278"/>
      <c r="BG64" s="278"/>
      <c r="BH64" s="278"/>
      <c r="BI64" s="278"/>
      <c r="BJ64" s="278"/>
      <c r="BK64" s="278"/>
      <c r="BL64" s="278"/>
      <c r="BM64" s="278"/>
      <c r="BN64" s="278"/>
      <c r="BO64" s="278"/>
      <c r="BP64" s="278"/>
      <c r="BQ64" s="278"/>
      <c r="BR64" s="278"/>
      <c r="BS64" s="278"/>
      <c r="BT64" s="278"/>
      <c r="BU64" s="278"/>
      <c r="BV64" s="278"/>
      <c r="BW64" s="278"/>
      <c r="BX64" s="278"/>
      <c r="BY64" s="278"/>
      <c r="BZ64" s="278"/>
      <c r="CA64" s="278"/>
      <c r="CB64" s="278"/>
      <c r="CC64" s="278"/>
      <c r="CD64" s="278"/>
      <c r="CE64" s="278"/>
      <c r="CF64" s="278"/>
      <c r="CG64" s="278"/>
      <c r="CH64" s="278"/>
      <c r="CI64" s="278"/>
      <c r="CJ64" s="278"/>
      <c r="CK64" s="278"/>
      <c r="CL64" s="278"/>
      <c r="CM64" s="278"/>
      <c r="CN64" s="278"/>
      <c r="CO64" s="278"/>
      <c r="CP64" s="278"/>
      <c r="CQ64" s="278"/>
      <c r="CR64" s="278"/>
      <c r="CS64" s="278"/>
      <c r="CT64" s="278"/>
      <c r="CU64" s="278"/>
      <c r="CV64" s="278"/>
      <c r="CW64" s="278"/>
      <c r="CX64" s="278"/>
      <c r="CY64" s="278"/>
      <c r="CZ64" s="278"/>
      <c r="DA64" s="278"/>
      <c r="DB64" s="278"/>
      <c r="DC64" s="278"/>
      <c r="DD64" s="278"/>
      <c r="DE64" s="278"/>
      <c r="DF64" s="278"/>
      <c r="DG64" s="278"/>
      <c r="DH64" s="278"/>
      <c r="DI64" s="278"/>
      <c r="DJ64" s="278"/>
      <c r="DK64" s="278"/>
      <c r="DL64" s="278"/>
      <c r="DM64" s="278"/>
      <c r="DN64" s="278"/>
      <c r="DO64" s="278"/>
      <c r="DP64" s="278"/>
      <c r="DQ64" s="278"/>
      <c r="DR64" s="278"/>
      <c r="DS64" s="278"/>
      <c r="DT64" s="278"/>
      <c r="DU64" s="278"/>
      <c r="DV64" s="278"/>
      <c r="DW64" s="278"/>
      <c r="DX64" s="278"/>
      <c r="DY64" s="278"/>
      <c r="DZ64" s="278"/>
      <c r="EA64" s="278"/>
      <c r="EB64" s="278"/>
      <c r="EC64" s="278"/>
      <c r="ED64" s="278"/>
      <c r="EE64" s="278"/>
      <c r="EF64" s="278"/>
      <c r="EG64" s="278"/>
      <c r="EH64" s="278"/>
      <c r="EI64" s="278"/>
      <c r="EJ64" s="278"/>
      <c r="EK64" s="278"/>
      <c r="EL64" s="278"/>
      <c r="EM64" s="278"/>
      <c r="EN64" s="278"/>
      <c r="EO64" s="278"/>
      <c r="EP64" s="278"/>
      <c r="EQ64" s="278"/>
      <c r="ER64" s="278"/>
      <c r="ES64" s="278"/>
      <c r="ET64" s="278"/>
      <c r="EU64" s="278"/>
      <c r="EV64" s="278"/>
      <c r="EW64" s="278"/>
      <c r="EX64" s="278"/>
      <c r="EY64" s="278"/>
      <c r="EZ64" s="278"/>
      <c r="FA64" s="278"/>
      <c r="FB64" s="278"/>
      <c r="FC64" s="278"/>
      <c r="FD64" s="278"/>
      <c r="FE64" s="278"/>
      <c r="FF64" s="278"/>
      <c r="FG64" s="278"/>
    </row>
    <row r="65" spans="1:163" s="91" customFormat="1" ht="9.9499999999999993" customHeight="1" x14ac:dyDescent="0.25">
      <c r="A65" s="280"/>
      <c r="B65" s="237"/>
      <c r="C65" s="238"/>
      <c r="D65" s="90"/>
      <c r="E65" s="92"/>
      <c r="F65" s="92"/>
      <c r="G65" s="93"/>
      <c r="H65" s="77"/>
      <c r="I65" s="102"/>
    </row>
    <row r="66" spans="1:163" s="328" customFormat="1" ht="15" customHeight="1" x14ac:dyDescent="0.25">
      <c r="A66" s="285">
        <v>2.5</v>
      </c>
      <c r="B66" s="223" t="s">
        <v>91</v>
      </c>
      <c r="C66" s="224"/>
      <c r="D66" s="331"/>
      <c r="E66" s="330">
        <v>0</v>
      </c>
      <c r="F66" s="330"/>
      <c r="G66" s="330"/>
      <c r="H66" s="330"/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29"/>
      <c r="AH66" s="329"/>
      <c r="AI66" s="329"/>
      <c r="AJ66" s="329"/>
      <c r="AK66" s="329"/>
      <c r="AL66" s="329"/>
      <c r="AM66" s="329"/>
      <c r="AN66" s="329"/>
      <c r="AO66" s="329"/>
      <c r="AP66" s="329"/>
      <c r="AQ66" s="329"/>
      <c r="AR66" s="329"/>
      <c r="AS66" s="329"/>
      <c r="AT66" s="329"/>
      <c r="AU66" s="329"/>
      <c r="AV66" s="329"/>
      <c r="AW66" s="329"/>
      <c r="AX66" s="329"/>
      <c r="AY66" s="329"/>
      <c r="AZ66" s="329"/>
      <c r="BA66" s="329"/>
      <c r="BB66" s="329"/>
      <c r="BC66" s="329"/>
      <c r="BD66" s="329"/>
      <c r="BE66" s="329"/>
      <c r="BF66" s="329"/>
      <c r="BG66" s="329"/>
      <c r="BH66" s="329"/>
      <c r="BI66" s="329"/>
      <c r="BJ66" s="329"/>
      <c r="BK66" s="329"/>
      <c r="BL66" s="329"/>
      <c r="BM66" s="329"/>
      <c r="BN66" s="329"/>
      <c r="BO66" s="329"/>
      <c r="BP66" s="329"/>
      <c r="BQ66" s="329"/>
      <c r="BR66" s="329"/>
      <c r="BS66" s="329"/>
      <c r="BT66" s="329"/>
      <c r="BU66" s="329"/>
      <c r="BV66" s="329"/>
      <c r="BW66" s="329"/>
      <c r="BX66" s="329"/>
      <c r="BY66" s="329"/>
      <c r="BZ66" s="329"/>
      <c r="CA66" s="329"/>
      <c r="CB66" s="329"/>
      <c r="CC66" s="329"/>
      <c r="CD66" s="329"/>
      <c r="CE66" s="329"/>
      <c r="CF66" s="329"/>
      <c r="CG66" s="329"/>
      <c r="CH66" s="329"/>
      <c r="CI66" s="329"/>
      <c r="CJ66" s="329"/>
      <c r="CK66" s="329"/>
      <c r="CL66" s="329"/>
      <c r="CM66" s="329"/>
      <c r="CN66" s="329"/>
      <c r="CO66" s="329"/>
      <c r="CP66" s="329"/>
      <c r="CQ66" s="329"/>
      <c r="CR66" s="329"/>
      <c r="CS66" s="329"/>
      <c r="CT66" s="329"/>
      <c r="CU66" s="329"/>
      <c r="CV66" s="329"/>
      <c r="CW66" s="329"/>
      <c r="CX66" s="329"/>
      <c r="CY66" s="329"/>
      <c r="CZ66" s="329"/>
      <c r="DA66" s="329"/>
      <c r="DB66" s="329"/>
      <c r="DC66" s="329"/>
      <c r="DD66" s="329"/>
      <c r="DE66" s="329"/>
      <c r="DF66" s="329"/>
      <c r="DG66" s="329"/>
      <c r="DH66" s="329"/>
      <c r="DI66" s="329"/>
      <c r="DJ66" s="329"/>
      <c r="DK66" s="329"/>
      <c r="DL66" s="329"/>
      <c r="DM66" s="329"/>
      <c r="DN66" s="329"/>
      <c r="DO66" s="329"/>
      <c r="DP66" s="329"/>
      <c r="DQ66" s="329"/>
      <c r="DR66" s="329"/>
      <c r="DS66" s="329"/>
      <c r="DT66" s="329"/>
      <c r="DU66" s="329"/>
      <c r="DV66" s="329"/>
      <c r="DW66" s="329"/>
      <c r="DX66" s="329"/>
      <c r="DY66" s="329"/>
      <c r="DZ66" s="329"/>
      <c r="EA66" s="329"/>
      <c r="EB66" s="329"/>
      <c r="EC66" s="329"/>
      <c r="ED66" s="329"/>
      <c r="EE66" s="329"/>
      <c r="EF66" s="329"/>
      <c r="EG66" s="329"/>
      <c r="EH66" s="329"/>
      <c r="EI66" s="329"/>
      <c r="EJ66" s="329"/>
      <c r="EK66" s="329"/>
      <c r="EL66" s="329"/>
      <c r="EM66" s="329"/>
      <c r="EN66" s="329"/>
      <c r="EO66" s="329"/>
      <c r="EP66" s="329"/>
      <c r="EQ66" s="329"/>
      <c r="ER66" s="329"/>
      <c r="ES66" s="329"/>
      <c r="ET66" s="329"/>
      <c r="EU66" s="329"/>
      <c r="EV66" s="329"/>
      <c r="EW66" s="329"/>
      <c r="EX66" s="329"/>
      <c r="EY66" s="329"/>
      <c r="EZ66" s="329"/>
      <c r="FA66" s="329"/>
      <c r="FB66" s="329"/>
      <c r="FC66" s="329"/>
      <c r="FD66" s="329"/>
      <c r="FE66" s="329"/>
      <c r="FF66" s="329"/>
      <c r="FG66" s="329"/>
    </row>
    <row r="67" spans="1:163" s="78" customFormat="1" ht="9.9499999999999993" customHeight="1" x14ac:dyDescent="0.25">
      <c r="A67" s="282"/>
      <c r="B67" s="177"/>
      <c r="C67" s="178"/>
      <c r="D67" s="281"/>
      <c r="E67" s="85"/>
      <c r="F67" s="83"/>
      <c r="G67" s="86"/>
      <c r="H67" s="87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  <c r="CF67" s="115"/>
      <c r="CG67" s="115"/>
      <c r="CH67" s="115"/>
      <c r="CI67" s="115"/>
      <c r="CJ67" s="115"/>
      <c r="CK67" s="115"/>
      <c r="CL67" s="115"/>
      <c r="CM67" s="115"/>
      <c r="CN67" s="115"/>
      <c r="CO67" s="115"/>
      <c r="CP67" s="115"/>
      <c r="CQ67" s="115"/>
      <c r="CR67" s="115"/>
      <c r="CS67" s="115"/>
      <c r="CT67" s="115"/>
      <c r="CU67" s="115"/>
      <c r="CV67" s="115"/>
      <c r="CW67" s="115"/>
      <c r="CX67" s="115"/>
      <c r="CY67" s="115"/>
      <c r="CZ67" s="115"/>
      <c r="DA67" s="115"/>
      <c r="DB67" s="115"/>
      <c r="DC67" s="115"/>
      <c r="DD67" s="115"/>
      <c r="DE67" s="115"/>
      <c r="DF67" s="115"/>
      <c r="DG67" s="115"/>
      <c r="DH67" s="115"/>
      <c r="DI67" s="115"/>
      <c r="DJ67" s="115"/>
      <c r="DK67" s="115"/>
      <c r="DL67" s="115"/>
      <c r="DM67" s="115"/>
      <c r="DN67" s="115"/>
      <c r="DO67" s="115"/>
      <c r="DP67" s="115"/>
      <c r="DQ67" s="115"/>
      <c r="DR67" s="115"/>
      <c r="DS67" s="115"/>
      <c r="DT67" s="115"/>
      <c r="DU67" s="115"/>
      <c r="DV67" s="115"/>
      <c r="DW67" s="115"/>
      <c r="DX67" s="115"/>
      <c r="DY67" s="115"/>
      <c r="DZ67" s="115"/>
      <c r="EA67" s="115"/>
      <c r="EB67" s="115"/>
      <c r="EC67" s="115"/>
      <c r="ED67" s="115"/>
      <c r="EE67" s="115"/>
      <c r="EF67" s="115"/>
      <c r="EG67" s="115"/>
      <c r="EH67" s="115"/>
      <c r="EI67" s="115"/>
      <c r="EJ67" s="115"/>
      <c r="EK67" s="115"/>
      <c r="EL67" s="115"/>
      <c r="EM67" s="115"/>
      <c r="EN67" s="115"/>
      <c r="EO67" s="115"/>
      <c r="EP67" s="115"/>
      <c r="EQ67" s="115"/>
      <c r="ER67" s="115"/>
      <c r="ES67" s="115"/>
      <c r="ET67" s="115"/>
      <c r="EU67" s="115"/>
      <c r="EV67" s="115"/>
      <c r="EW67" s="115"/>
      <c r="EX67" s="115"/>
      <c r="EY67" s="115"/>
      <c r="EZ67" s="115"/>
      <c r="FA67" s="115"/>
      <c r="FB67" s="115"/>
    </row>
    <row r="68" spans="1:163" s="91" customFormat="1" ht="15" customHeight="1" x14ac:dyDescent="0.25">
      <c r="A68" s="280"/>
      <c r="B68" s="221" t="s">
        <v>92</v>
      </c>
      <c r="C68" s="222"/>
      <c r="D68" s="90" t="s">
        <v>5</v>
      </c>
      <c r="E68" s="337">
        <v>10</v>
      </c>
      <c r="F68" s="90"/>
      <c r="G68" s="76"/>
      <c r="H68" s="77"/>
      <c r="I68" s="116"/>
    </row>
    <row r="69" spans="1:163" s="91" customFormat="1" ht="15" customHeight="1" x14ac:dyDescent="0.25">
      <c r="A69" s="280"/>
      <c r="B69" s="221" t="s">
        <v>93</v>
      </c>
      <c r="C69" s="222"/>
      <c r="D69" s="90" t="s">
        <v>5</v>
      </c>
      <c r="E69" s="337">
        <v>20</v>
      </c>
      <c r="F69" s="90"/>
      <c r="G69" s="76"/>
      <c r="H69" s="77"/>
      <c r="I69" s="116"/>
    </row>
    <row r="70" spans="1:163" s="91" customFormat="1" ht="15" customHeight="1" x14ac:dyDescent="0.25">
      <c r="A70" s="280"/>
      <c r="B70" s="221" t="s">
        <v>94</v>
      </c>
      <c r="C70" s="222"/>
      <c r="D70" s="90" t="s">
        <v>5</v>
      </c>
      <c r="E70" s="89">
        <v>3</v>
      </c>
      <c r="F70" s="90"/>
      <c r="G70" s="76"/>
      <c r="H70" s="77"/>
      <c r="I70" s="116"/>
    </row>
    <row r="71" spans="1:163" s="91" customFormat="1" ht="15" customHeight="1" x14ac:dyDescent="0.25">
      <c r="A71" s="280"/>
      <c r="B71" s="221" t="s">
        <v>95</v>
      </c>
      <c r="C71" s="222"/>
      <c r="D71" s="90" t="s">
        <v>5</v>
      </c>
      <c r="E71" s="89">
        <v>3</v>
      </c>
      <c r="F71" s="90"/>
      <c r="G71" s="76"/>
      <c r="H71" s="77"/>
      <c r="I71" s="116"/>
    </row>
    <row r="72" spans="1:163" s="91" customFormat="1" ht="15" customHeight="1" x14ac:dyDescent="0.25">
      <c r="A72" s="280"/>
      <c r="B72" s="221" t="s">
        <v>96</v>
      </c>
      <c r="C72" s="222"/>
      <c r="D72" s="90" t="s">
        <v>5</v>
      </c>
      <c r="E72" s="89">
        <v>3</v>
      </c>
      <c r="F72" s="90"/>
      <c r="G72" s="76"/>
      <c r="H72" s="77"/>
      <c r="I72" s="116"/>
    </row>
    <row r="73" spans="1:163" s="91" customFormat="1" ht="15" customHeight="1" x14ac:dyDescent="0.25">
      <c r="A73" s="280"/>
      <c r="B73" s="221" t="s">
        <v>97</v>
      </c>
      <c r="C73" s="222"/>
      <c r="D73" s="90" t="s">
        <v>5</v>
      </c>
      <c r="E73" s="89">
        <v>1</v>
      </c>
      <c r="F73" s="90"/>
      <c r="G73" s="76"/>
      <c r="H73" s="77"/>
      <c r="I73" s="116"/>
    </row>
    <row r="74" spans="1:163" s="91" customFormat="1" ht="9.9499999999999993" customHeight="1" x14ac:dyDescent="0.25">
      <c r="A74" s="280"/>
      <c r="B74" s="175"/>
      <c r="C74" s="176"/>
      <c r="D74" s="90"/>
      <c r="E74" s="89">
        <v>0</v>
      </c>
      <c r="F74" s="90"/>
      <c r="G74" s="76"/>
      <c r="H74" s="77"/>
      <c r="I74" s="116"/>
    </row>
    <row r="75" spans="1:163" s="277" customFormat="1" ht="15" customHeight="1" x14ac:dyDescent="0.25">
      <c r="A75" s="279"/>
      <c r="B75" s="233" t="s">
        <v>98</v>
      </c>
      <c r="C75" s="234"/>
      <c r="D75" s="105"/>
      <c r="E75" s="106"/>
      <c r="F75" s="107"/>
      <c r="G75" s="107"/>
      <c r="H75" s="97">
        <f>SUM(H68:H74)</f>
        <v>0</v>
      </c>
      <c r="I75" s="278"/>
      <c r="J75" s="278"/>
      <c r="K75" s="278"/>
      <c r="L75" s="278"/>
      <c r="M75" s="278"/>
      <c r="N75" s="278"/>
      <c r="O75" s="278"/>
      <c r="P75" s="278"/>
      <c r="Q75" s="278"/>
      <c r="R75" s="278"/>
      <c r="S75" s="278"/>
      <c r="T75" s="278"/>
      <c r="U75" s="278"/>
      <c r="V75" s="278"/>
      <c r="W75" s="278"/>
      <c r="X75" s="278"/>
      <c r="Y75" s="278"/>
      <c r="Z75" s="278"/>
      <c r="AA75" s="278"/>
      <c r="AB75" s="278"/>
      <c r="AC75" s="278"/>
      <c r="AD75" s="278"/>
      <c r="AE75" s="278"/>
      <c r="AF75" s="278"/>
      <c r="AG75" s="278"/>
      <c r="AH75" s="278"/>
      <c r="AI75" s="278"/>
      <c r="AJ75" s="278"/>
      <c r="AK75" s="278"/>
      <c r="AL75" s="278"/>
      <c r="AM75" s="278"/>
      <c r="AN75" s="278"/>
      <c r="AO75" s="278"/>
      <c r="AP75" s="278"/>
      <c r="AQ75" s="278"/>
      <c r="AR75" s="278"/>
      <c r="AS75" s="278"/>
      <c r="AT75" s="278"/>
      <c r="AU75" s="278"/>
      <c r="AV75" s="278"/>
      <c r="AW75" s="278"/>
      <c r="AX75" s="278"/>
      <c r="AY75" s="278"/>
      <c r="AZ75" s="278"/>
      <c r="BA75" s="278"/>
      <c r="BB75" s="278"/>
      <c r="BC75" s="278"/>
      <c r="BD75" s="278"/>
      <c r="BE75" s="278"/>
      <c r="BF75" s="278"/>
      <c r="BG75" s="278"/>
      <c r="BH75" s="278"/>
      <c r="BI75" s="278"/>
      <c r="BJ75" s="278"/>
      <c r="BK75" s="278"/>
      <c r="BL75" s="278"/>
      <c r="BM75" s="278"/>
      <c r="BN75" s="278"/>
      <c r="BO75" s="278"/>
      <c r="BP75" s="278"/>
      <c r="BQ75" s="278"/>
      <c r="BR75" s="278"/>
      <c r="BS75" s="278"/>
      <c r="BT75" s="278"/>
      <c r="BU75" s="278"/>
      <c r="BV75" s="278"/>
      <c r="BW75" s="278"/>
      <c r="BX75" s="278"/>
      <c r="BY75" s="278"/>
      <c r="BZ75" s="278"/>
      <c r="CA75" s="278"/>
      <c r="CB75" s="278"/>
      <c r="CC75" s="278"/>
      <c r="CD75" s="278"/>
      <c r="CE75" s="278"/>
      <c r="CF75" s="278"/>
      <c r="CG75" s="278"/>
      <c r="CH75" s="278"/>
      <c r="CI75" s="278"/>
      <c r="CJ75" s="278"/>
      <c r="CK75" s="278"/>
      <c r="CL75" s="278"/>
      <c r="CM75" s="278"/>
      <c r="CN75" s="278"/>
      <c r="CO75" s="278"/>
      <c r="CP75" s="278"/>
      <c r="CQ75" s="278"/>
      <c r="CR75" s="278"/>
      <c r="CS75" s="278"/>
      <c r="CT75" s="278"/>
      <c r="CU75" s="278"/>
      <c r="CV75" s="278"/>
      <c r="CW75" s="278"/>
      <c r="CX75" s="278"/>
      <c r="CY75" s="278"/>
      <c r="CZ75" s="278"/>
      <c r="DA75" s="278"/>
      <c r="DB75" s="278"/>
      <c r="DC75" s="278"/>
      <c r="DD75" s="278"/>
      <c r="DE75" s="278"/>
      <c r="DF75" s="278"/>
      <c r="DG75" s="278"/>
      <c r="DH75" s="278"/>
      <c r="DI75" s="278"/>
      <c r="DJ75" s="278"/>
      <c r="DK75" s="278"/>
      <c r="DL75" s="278"/>
      <c r="DM75" s="278"/>
      <c r="DN75" s="278"/>
      <c r="DO75" s="278"/>
      <c r="DP75" s="278"/>
      <c r="DQ75" s="278"/>
      <c r="DR75" s="278"/>
      <c r="DS75" s="278"/>
      <c r="DT75" s="278"/>
      <c r="DU75" s="278"/>
      <c r="DV75" s="278"/>
      <c r="DW75" s="278"/>
      <c r="DX75" s="278"/>
      <c r="DY75" s="278"/>
      <c r="DZ75" s="278"/>
      <c r="EA75" s="278"/>
      <c r="EB75" s="278"/>
      <c r="EC75" s="278"/>
      <c r="ED75" s="278"/>
      <c r="EE75" s="278"/>
      <c r="EF75" s="278"/>
      <c r="EG75" s="278"/>
      <c r="EH75" s="278"/>
      <c r="EI75" s="278"/>
      <c r="EJ75" s="278"/>
      <c r="EK75" s="278"/>
      <c r="EL75" s="278"/>
      <c r="EM75" s="278"/>
      <c r="EN75" s="278"/>
      <c r="EO75" s="278"/>
      <c r="EP75" s="278"/>
      <c r="EQ75" s="278"/>
      <c r="ER75" s="278"/>
      <c r="ES75" s="278"/>
      <c r="ET75" s="278"/>
      <c r="EU75" s="278"/>
      <c r="EV75" s="278"/>
      <c r="EW75" s="278"/>
      <c r="EX75" s="278"/>
      <c r="EY75" s="278"/>
      <c r="EZ75" s="278"/>
      <c r="FA75" s="278"/>
      <c r="FB75" s="278"/>
      <c r="FC75" s="278"/>
      <c r="FD75" s="278"/>
      <c r="FE75" s="278"/>
      <c r="FF75" s="278"/>
      <c r="FG75" s="278"/>
    </row>
    <row r="76" spans="1:163" s="91" customFormat="1" ht="9.9499999999999993" customHeight="1" x14ac:dyDescent="0.25">
      <c r="A76" s="280"/>
      <c r="B76" s="239"/>
      <c r="C76" s="240"/>
      <c r="D76" s="90"/>
      <c r="E76" s="92"/>
      <c r="F76" s="92"/>
      <c r="G76" s="93"/>
      <c r="H76" s="77"/>
      <c r="I76" s="102"/>
    </row>
    <row r="77" spans="1:163" s="114" customFormat="1" ht="19.899999999999999" customHeight="1" x14ac:dyDescent="0.25">
      <c r="A77" s="276"/>
      <c r="B77" s="231" t="s">
        <v>99</v>
      </c>
      <c r="C77" s="232"/>
      <c r="D77" s="94"/>
      <c r="E77" s="95"/>
      <c r="F77" s="96"/>
      <c r="G77" s="96"/>
      <c r="H77" s="97">
        <f>H75+H64+H49+H39+H21</f>
        <v>0</v>
      </c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  <c r="CL77" s="113"/>
      <c r="CM77" s="113"/>
      <c r="CN77" s="113"/>
      <c r="CO77" s="113"/>
      <c r="CP77" s="113"/>
      <c r="CQ77" s="113"/>
      <c r="CR77" s="113"/>
      <c r="CS77" s="113"/>
      <c r="CT77" s="113"/>
      <c r="CU77" s="113"/>
      <c r="CV77" s="113"/>
      <c r="CW77" s="113"/>
      <c r="CX77" s="113"/>
      <c r="CY77" s="113"/>
      <c r="CZ77" s="113"/>
      <c r="DA77" s="113"/>
      <c r="DB77" s="113"/>
      <c r="DC77" s="113"/>
      <c r="DD77" s="113"/>
      <c r="DE77" s="113"/>
      <c r="DF77" s="113"/>
      <c r="DG77" s="113"/>
      <c r="DH77" s="113"/>
      <c r="DI77" s="113"/>
      <c r="DJ77" s="113"/>
      <c r="DK77" s="113"/>
      <c r="DL77" s="113"/>
      <c r="DM77" s="113"/>
      <c r="DN77" s="113"/>
      <c r="DO77" s="113"/>
      <c r="DP77" s="113"/>
      <c r="DQ77" s="113"/>
      <c r="DR77" s="113"/>
      <c r="DS77" s="113"/>
      <c r="DT77" s="113"/>
      <c r="DU77" s="113"/>
      <c r="DV77" s="113"/>
      <c r="DW77" s="113"/>
      <c r="DX77" s="113"/>
      <c r="DY77" s="113"/>
      <c r="DZ77" s="113"/>
      <c r="EA77" s="113"/>
      <c r="EB77" s="113"/>
      <c r="EC77" s="113"/>
      <c r="ED77" s="113"/>
      <c r="EE77" s="113"/>
      <c r="EF77" s="113"/>
      <c r="EG77" s="113"/>
      <c r="EH77" s="113"/>
      <c r="EI77" s="113"/>
      <c r="EJ77" s="113"/>
      <c r="EK77" s="113"/>
      <c r="EL77" s="113"/>
      <c r="EM77" s="113"/>
      <c r="EN77" s="113"/>
      <c r="EO77" s="113"/>
      <c r="EP77" s="113"/>
      <c r="EQ77" s="113"/>
      <c r="ER77" s="113"/>
      <c r="ES77" s="113"/>
      <c r="ET77" s="113"/>
      <c r="EU77" s="113"/>
      <c r="EV77" s="113"/>
      <c r="EW77" s="113"/>
      <c r="EX77" s="113"/>
      <c r="EY77" s="113"/>
      <c r="EZ77" s="113"/>
      <c r="FA77" s="113"/>
      <c r="FB77" s="113"/>
      <c r="FC77" s="113"/>
      <c r="FD77" s="113"/>
      <c r="FE77" s="113"/>
      <c r="FF77" s="113"/>
      <c r="FG77" s="113"/>
    </row>
    <row r="78" spans="1:163" s="118" customFormat="1" ht="9.9499999999999993" customHeight="1" x14ac:dyDescent="0.25">
      <c r="A78" s="275"/>
      <c r="B78" s="217"/>
      <c r="C78" s="218"/>
      <c r="D78" s="98"/>
      <c r="E78" s="99"/>
      <c r="F78" s="99"/>
      <c r="G78" s="100"/>
      <c r="H78" s="101"/>
      <c r="I78" s="117"/>
    </row>
    <row r="79" spans="1:163" s="332" customFormat="1" ht="19.899999999999999" customHeight="1" x14ac:dyDescent="0.25">
      <c r="A79" s="289">
        <v>3</v>
      </c>
      <c r="B79" s="219" t="s">
        <v>100</v>
      </c>
      <c r="C79" s="220"/>
      <c r="D79" s="336"/>
      <c r="E79" s="335"/>
      <c r="F79" s="335"/>
      <c r="G79" s="334"/>
      <c r="H79" s="333"/>
      <c r="I79" s="273"/>
      <c r="J79" s="273"/>
      <c r="K79" s="273"/>
      <c r="L79" s="273"/>
      <c r="M79" s="273"/>
      <c r="N79" s="273"/>
      <c r="O79" s="273"/>
      <c r="P79" s="273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3"/>
      <c r="AC79" s="273"/>
      <c r="AD79" s="273"/>
      <c r="AE79" s="273"/>
      <c r="AF79" s="273"/>
      <c r="AG79" s="273"/>
      <c r="AH79" s="273"/>
      <c r="AI79" s="273"/>
      <c r="AJ79" s="273"/>
      <c r="AK79" s="273"/>
      <c r="AL79" s="273"/>
      <c r="AM79" s="273"/>
      <c r="AN79" s="273"/>
      <c r="AO79" s="273"/>
      <c r="AP79" s="273"/>
      <c r="AQ79" s="273"/>
      <c r="AR79" s="273"/>
      <c r="AS79" s="273"/>
      <c r="AT79" s="273"/>
      <c r="AU79" s="273"/>
      <c r="AV79" s="273"/>
      <c r="AW79" s="273"/>
      <c r="AX79" s="273"/>
      <c r="AY79" s="273"/>
      <c r="AZ79" s="273"/>
      <c r="BA79" s="273"/>
      <c r="BB79" s="273"/>
      <c r="BC79" s="273"/>
      <c r="BD79" s="273"/>
      <c r="BE79" s="273"/>
      <c r="BF79" s="273"/>
      <c r="BG79" s="273"/>
      <c r="BH79" s="273"/>
      <c r="BI79" s="273"/>
      <c r="BJ79" s="273"/>
      <c r="BK79" s="273"/>
      <c r="BL79" s="273"/>
      <c r="BM79" s="273"/>
      <c r="BN79" s="273"/>
      <c r="BO79" s="273"/>
      <c r="BP79" s="273"/>
      <c r="BQ79" s="273"/>
      <c r="BR79" s="273"/>
      <c r="BS79" s="273"/>
      <c r="BT79" s="273"/>
      <c r="BU79" s="273"/>
      <c r="BV79" s="273"/>
      <c r="BW79" s="273"/>
      <c r="BX79" s="273"/>
      <c r="BY79" s="273"/>
      <c r="BZ79" s="273"/>
      <c r="CA79" s="273"/>
      <c r="CB79" s="273"/>
      <c r="CC79" s="273"/>
      <c r="CD79" s="273"/>
      <c r="CE79" s="273"/>
      <c r="CF79" s="273"/>
      <c r="CG79" s="273"/>
      <c r="CH79" s="273"/>
      <c r="CI79" s="273"/>
      <c r="CJ79" s="273"/>
      <c r="CK79" s="273"/>
      <c r="CL79" s="273"/>
      <c r="CM79" s="273"/>
      <c r="CN79" s="273"/>
      <c r="CO79" s="273"/>
      <c r="CP79" s="273"/>
      <c r="CQ79" s="273"/>
      <c r="CR79" s="273"/>
      <c r="CS79" s="273"/>
      <c r="CT79" s="273"/>
      <c r="CU79" s="273"/>
      <c r="CV79" s="273"/>
      <c r="CW79" s="273"/>
      <c r="CX79" s="273"/>
      <c r="CY79" s="273"/>
      <c r="CZ79" s="273"/>
      <c r="DA79" s="273"/>
      <c r="DB79" s="273"/>
      <c r="DC79" s="273"/>
      <c r="DD79" s="273"/>
      <c r="DE79" s="273"/>
      <c r="DF79" s="273"/>
      <c r="DG79" s="273"/>
      <c r="DH79" s="273"/>
      <c r="DI79" s="273"/>
      <c r="DJ79" s="273"/>
      <c r="DK79" s="273"/>
      <c r="DL79" s="273"/>
      <c r="DM79" s="273"/>
      <c r="DN79" s="273"/>
      <c r="DO79" s="273"/>
      <c r="DP79" s="273"/>
      <c r="DQ79" s="273"/>
      <c r="DR79" s="273"/>
      <c r="DS79" s="273"/>
      <c r="DT79" s="273"/>
      <c r="DU79" s="273"/>
      <c r="DV79" s="273"/>
      <c r="DW79" s="273"/>
      <c r="DX79" s="273"/>
      <c r="DY79" s="273"/>
      <c r="DZ79" s="273"/>
      <c r="EA79" s="273"/>
      <c r="EB79" s="273"/>
      <c r="EC79" s="273"/>
      <c r="ED79" s="273"/>
      <c r="EE79" s="273"/>
      <c r="EF79" s="273"/>
      <c r="EG79" s="273"/>
      <c r="EH79" s="273"/>
      <c r="EI79" s="273"/>
      <c r="EJ79" s="273"/>
      <c r="EK79" s="273"/>
      <c r="EL79" s="273"/>
      <c r="EM79" s="273"/>
      <c r="EN79" s="273"/>
      <c r="EO79" s="273"/>
      <c r="EP79" s="273"/>
      <c r="EQ79" s="273"/>
      <c r="ER79" s="273"/>
      <c r="ES79" s="273"/>
      <c r="ET79" s="273"/>
      <c r="EU79" s="273"/>
      <c r="EV79" s="273"/>
      <c r="EW79" s="273"/>
      <c r="EX79" s="273"/>
      <c r="EY79" s="273"/>
      <c r="EZ79" s="273"/>
      <c r="FA79" s="273"/>
      <c r="FB79" s="273"/>
      <c r="FC79" s="273"/>
      <c r="FD79" s="273"/>
      <c r="FE79" s="273"/>
      <c r="FF79" s="273"/>
      <c r="FG79" s="273"/>
    </row>
    <row r="80" spans="1:163" s="312" customFormat="1" ht="9.9499999999999993" customHeight="1" x14ac:dyDescent="0.25">
      <c r="A80" s="327"/>
      <c r="B80" s="326"/>
      <c r="C80" s="325"/>
      <c r="D80" s="324"/>
      <c r="E80" s="323"/>
      <c r="F80" s="322"/>
      <c r="G80" s="321"/>
      <c r="H80" s="320"/>
      <c r="I80" s="273"/>
      <c r="J80" s="273"/>
      <c r="K80" s="273"/>
      <c r="L80" s="273"/>
      <c r="M80" s="273"/>
      <c r="N80" s="273"/>
      <c r="O80" s="273"/>
      <c r="P80" s="273"/>
      <c r="Q80" s="273"/>
      <c r="R80" s="273"/>
      <c r="S80" s="273"/>
      <c r="T80" s="273"/>
      <c r="U80" s="273"/>
      <c r="V80" s="273"/>
      <c r="W80" s="273"/>
      <c r="X80" s="273"/>
      <c r="Y80" s="273"/>
      <c r="Z80" s="273"/>
      <c r="AA80" s="273"/>
      <c r="AB80" s="273"/>
      <c r="AC80" s="273"/>
      <c r="AD80" s="273"/>
      <c r="AE80" s="273"/>
      <c r="AF80" s="273"/>
      <c r="AG80" s="273"/>
      <c r="AH80" s="273"/>
      <c r="AI80" s="273"/>
      <c r="AJ80" s="273"/>
      <c r="AK80" s="273"/>
      <c r="AL80" s="273"/>
      <c r="AM80" s="273"/>
      <c r="AN80" s="273"/>
      <c r="AO80" s="273"/>
      <c r="AP80" s="273"/>
      <c r="AQ80" s="273"/>
      <c r="AR80" s="273"/>
      <c r="AS80" s="273"/>
      <c r="AT80" s="273"/>
      <c r="AU80" s="273"/>
      <c r="AV80" s="273"/>
      <c r="AW80" s="273"/>
      <c r="AX80" s="273"/>
      <c r="AY80" s="273"/>
      <c r="AZ80" s="273"/>
      <c r="BA80" s="273"/>
      <c r="BB80" s="273"/>
      <c r="BC80" s="273"/>
      <c r="BD80" s="273"/>
      <c r="BE80" s="273"/>
      <c r="BF80" s="273"/>
      <c r="BG80" s="273"/>
      <c r="BH80" s="273"/>
      <c r="BI80" s="273"/>
      <c r="BJ80" s="273"/>
      <c r="BK80" s="273"/>
      <c r="BL80" s="273"/>
      <c r="BM80" s="273"/>
      <c r="BN80" s="273"/>
      <c r="BO80" s="273"/>
      <c r="BP80" s="273"/>
      <c r="BQ80" s="273"/>
      <c r="BR80" s="273"/>
      <c r="BS80" s="273"/>
      <c r="BT80" s="273"/>
      <c r="BU80" s="273"/>
      <c r="BV80" s="273"/>
      <c r="BW80" s="273"/>
      <c r="BX80" s="273"/>
      <c r="BY80" s="273"/>
      <c r="BZ80" s="273"/>
      <c r="CA80" s="273"/>
      <c r="CB80" s="273"/>
      <c r="CC80" s="273"/>
      <c r="CD80" s="273"/>
      <c r="CE80" s="273"/>
      <c r="CF80" s="273"/>
      <c r="CG80" s="273"/>
      <c r="CH80" s="273"/>
      <c r="CI80" s="273"/>
      <c r="CJ80" s="273"/>
      <c r="CK80" s="273"/>
      <c r="CL80" s="273"/>
      <c r="CM80" s="273"/>
      <c r="CN80" s="273"/>
      <c r="CO80" s="273"/>
      <c r="CP80" s="273"/>
      <c r="CQ80" s="273"/>
      <c r="CR80" s="273"/>
      <c r="CS80" s="273"/>
      <c r="CT80" s="273"/>
      <c r="CU80" s="273"/>
      <c r="CV80" s="273"/>
      <c r="CW80" s="273"/>
      <c r="CX80" s="273"/>
      <c r="CY80" s="273"/>
      <c r="CZ80" s="273"/>
      <c r="DA80" s="273"/>
      <c r="DB80" s="273"/>
      <c r="DC80" s="273"/>
      <c r="DD80" s="273"/>
      <c r="DE80" s="273"/>
      <c r="DF80" s="273"/>
      <c r="DG80" s="273"/>
      <c r="DH80" s="273"/>
      <c r="DI80" s="273"/>
      <c r="DJ80" s="273"/>
      <c r="DK80" s="273"/>
      <c r="DL80" s="273"/>
      <c r="DM80" s="273"/>
      <c r="DN80" s="273"/>
      <c r="DO80" s="273"/>
      <c r="DP80" s="273"/>
      <c r="DQ80" s="273"/>
      <c r="DR80" s="273"/>
      <c r="DS80" s="273"/>
      <c r="DT80" s="273"/>
      <c r="DU80" s="273"/>
      <c r="DV80" s="273"/>
      <c r="DW80" s="273"/>
      <c r="DX80" s="273"/>
      <c r="DY80" s="273"/>
      <c r="DZ80" s="273"/>
      <c r="EA80" s="273"/>
      <c r="EB80" s="273"/>
      <c r="EC80" s="273"/>
      <c r="ED80" s="273"/>
      <c r="EE80" s="273"/>
      <c r="EF80" s="273"/>
      <c r="EG80" s="273"/>
      <c r="EH80" s="273"/>
      <c r="EI80" s="273"/>
      <c r="EJ80" s="273"/>
      <c r="EK80" s="273"/>
      <c r="EL80" s="273"/>
      <c r="EM80" s="273"/>
      <c r="EN80" s="273"/>
      <c r="EO80" s="273"/>
      <c r="EP80" s="273"/>
      <c r="EQ80" s="273"/>
      <c r="ER80" s="273"/>
      <c r="ES80" s="273"/>
      <c r="ET80" s="273"/>
      <c r="EU80" s="273"/>
      <c r="EV80" s="273"/>
      <c r="EW80" s="273"/>
      <c r="EX80" s="273"/>
      <c r="EY80" s="273"/>
      <c r="EZ80" s="273"/>
      <c r="FA80" s="273"/>
      <c r="FB80" s="273"/>
    </row>
    <row r="81" spans="1:163" s="328" customFormat="1" ht="15" customHeight="1" x14ac:dyDescent="0.25">
      <c r="A81" s="285">
        <v>3.1</v>
      </c>
      <c r="B81" s="223" t="s">
        <v>208</v>
      </c>
      <c r="C81" s="224"/>
      <c r="D81" s="331"/>
      <c r="E81" s="330">
        <v>0</v>
      </c>
      <c r="F81" s="330"/>
      <c r="G81" s="330"/>
      <c r="H81" s="330"/>
      <c r="I81" s="329"/>
      <c r="J81" s="329"/>
      <c r="K81" s="329"/>
      <c r="L81" s="329"/>
      <c r="M81" s="329"/>
      <c r="N81" s="329"/>
      <c r="O81" s="329"/>
      <c r="P81" s="329"/>
      <c r="Q81" s="329"/>
      <c r="R81" s="329"/>
      <c r="S81" s="329"/>
      <c r="T81" s="329"/>
      <c r="U81" s="329"/>
      <c r="V81" s="329"/>
      <c r="W81" s="329"/>
      <c r="X81" s="329"/>
      <c r="Y81" s="329"/>
      <c r="Z81" s="329"/>
      <c r="AA81" s="329"/>
      <c r="AB81" s="329"/>
      <c r="AC81" s="329"/>
      <c r="AD81" s="329"/>
      <c r="AE81" s="329"/>
      <c r="AF81" s="329"/>
      <c r="AG81" s="329"/>
      <c r="AH81" s="329"/>
      <c r="AI81" s="329"/>
      <c r="AJ81" s="329"/>
      <c r="AK81" s="329"/>
      <c r="AL81" s="329"/>
      <c r="AM81" s="329"/>
      <c r="AN81" s="329"/>
      <c r="AO81" s="329"/>
      <c r="AP81" s="329"/>
      <c r="AQ81" s="329"/>
      <c r="AR81" s="329"/>
      <c r="AS81" s="329"/>
      <c r="AT81" s="329"/>
      <c r="AU81" s="329"/>
      <c r="AV81" s="329"/>
      <c r="AW81" s="329"/>
      <c r="AX81" s="329"/>
      <c r="AY81" s="329"/>
      <c r="AZ81" s="329"/>
      <c r="BA81" s="329"/>
      <c r="BB81" s="329"/>
      <c r="BC81" s="329"/>
      <c r="BD81" s="329"/>
      <c r="BE81" s="329"/>
      <c r="BF81" s="329"/>
      <c r="BG81" s="329"/>
      <c r="BH81" s="329"/>
      <c r="BI81" s="329"/>
      <c r="BJ81" s="329"/>
      <c r="BK81" s="329"/>
      <c r="BL81" s="329"/>
      <c r="BM81" s="329"/>
      <c r="BN81" s="329"/>
      <c r="BO81" s="329"/>
      <c r="BP81" s="329"/>
      <c r="BQ81" s="329"/>
      <c r="BR81" s="329"/>
      <c r="BS81" s="329"/>
      <c r="BT81" s="329"/>
      <c r="BU81" s="329"/>
      <c r="BV81" s="329"/>
      <c r="BW81" s="329"/>
      <c r="BX81" s="329"/>
      <c r="BY81" s="329"/>
      <c r="BZ81" s="329"/>
      <c r="CA81" s="329"/>
      <c r="CB81" s="329"/>
      <c r="CC81" s="329"/>
      <c r="CD81" s="329"/>
      <c r="CE81" s="329"/>
      <c r="CF81" s="329"/>
      <c r="CG81" s="329"/>
      <c r="CH81" s="329"/>
      <c r="CI81" s="329"/>
      <c r="CJ81" s="329"/>
      <c r="CK81" s="329"/>
      <c r="CL81" s="329"/>
      <c r="CM81" s="329"/>
      <c r="CN81" s="329"/>
      <c r="CO81" s="329"/>
      <c r="CP81" s="329"/>
      <c r="CQ81" s="329"/>
      <c r="CR81" s="329"/>
      <c r="CS81" s="329"/>
      <c r="CT81" s="329"/>
      <c r="CU81" s="329"/>
      <c r="CV81" s="329"/>
      <c r="CW81" s="329"/>
      <c r="CX81" s="329"/>
      <c r="CY81" s="329"/>
      <c r="CZ81" s="329"/>
      <c r="DA81" s="329"/>
      <c r="DB81" s="329"/>
      <c r="DC81" s="329"/>
      <c r="DD81" s="329"/>
      <c r="DE81" s="329"/>
      <c r="DF81" s="329"/>
      <c r="DG81" s="329"/>
      <c r="DH81" s="329"/>
      <c r="DI81" s="329"/>
      <c r="DJ81" s="329"/>
      <c r="DK81" s="329"/>
      <c r="DL81" s="329"/>
      <c r="DM81" s="329"/>
      <c r="DN81" s="329"/>
      <c r="DO81" s="329"/>
      <c r="DP81" s="329"/>
      <c r="DQ81" s="329"/>
      <c r="DR81" s="329"/>
      <c r="DS81" s="329"/>
      <c r="DT81" s="329"/>
      <c r="DU81" s="329"/>
      <c r="DV81" s="329"/>
      <c r="DW81" s="329"/>
      <c r="DX81" s="329"/>
      <c r="DY81" s="329"/>
      <c r="DZ81" s="329"/>
      <c r="EA81" s="329"/>
      <c r="EB81" s="329"/>
      <c r="EC81" s="329"/>
      <c r="ED81" s="329"/>
      <c r="EE81" s="329"/>
      <c r="EF81" s="329"/>
      <c r="EG81" s="329"/>
      <c r="EH81" s="329"/>
      <c r="EI81" s="329"/>
      <c r="EJ81" s="329"/>
      <c r="EK81" s="329"/>
      <c r="EL81" s="329"/>
      <c r="EM81" s="329"/>
      <c r="EN81" s="329"/>
      <c r="EO81" s="329"/>
      <c r="EP81" s="329"/>
      <c r="EQ81" s="329"/>
      <c r="ER81" s="329"/>
      <c r="ES81" s="329"/>
      <c r="ET81" s="329"/>
      <c r="EU81" s="329"/>
      <c r="EV81" s="329"/>
      <c r="EW81" s="329"/>
      <c r="EX81" s="329"/>
      <c r="EY81" s="329"/>
      <c r="EZ81" s="329"/>
      <c r="FA81" s="329"/>
      <c r="FB81" s="329"/>
      <c r="FC81" s="329"/>
      <c r="FD81" s="329"/>
      <c r="FE81" s="329"/>
      <c r="FF81" s="329"/>
      <c r="FG81" s="329"/>
    </row>
    <row r="82" spans="1:163" s="312" customFormat="1" ht="9.9499999999999993" customHeight="1" x14ac:dyDescent="0.25">
      <c r="A82" s="327"/>
      <c r="B82" s="326"/>
      <c r="C82" s="325"/>
      <c r="D82" s="324"/>
      <c r="E82" s="323"/>
      <c r="F82" s="322"/>
      <c r="G82" s="321"/>
      <c r="H82" s="320"/>
      <c r="I82" s="273"/>
      <c r="J82" s="273"/>
      <c r="K82" s="273"/>
      <c r="L82" s="273"/>
      <c r="M82" s="273"/>
      <c r="N82" s="273"/>
      <c r="O82" s="273"/>
      <c r="P82" s="273"/>
      <c r="Q82" s="273"/>
      <c r="R82" s="273"/>
      <c r="S82" s="273"/>
      <c r="T82" s="273"/>
      <c r="U82" s="273"/>
      <c r="V82" s="273"/>
      <c r="W82" s="273"/>
      <c r="X82" s="273"/>
      <c r="Y82" s="273"/>
      <c r="Z82" s="273"/>
      <c r="AA82" s="273"/>
      <c r="AB82" s="273"/>
      <c r="AC82" s="273"/>
      <c r="AD82" s="273"/>
      <c r="AE82" s="273"/>
      <c r="AF82" s="273"/>
      <c r="AG82" s="273"/>
      <c r="AH82" s="273"/>
      <c r="AI82" s="273"/>
      <c r="AJ82" s="273"/>
      <c r="AK82" s="273"/>
      <c r="AL82" s="273"/>
      <c r="AM82" s="273"/>
      <c r="AN82" s="273"/>
      <c r="AO82" s="273"/>
      <c r="AP82" s="273"/>
      <c r="AQ82" s="273"/>
      <c r="AR82" s="273"/>
      <c r="AS82" s="273"/>
      <c r="AT82" s="273"/>
      <c r="AU82" s="273"/>
      <c r="AV82" s="273"/>
      <c r="AW82" s="273"/>
      <c r="AX82" s="273"/>
      <c r="AY82" s="273"/>
      <c r="AZ82" s="273"/>
      <c r="BA82" s="273"/>
      <c r="BB82" s="273"/>
      <c r="BC82" s="273"/>
      <c r="BD82" s="273"/>
      <c r="BE82" s="273"/>
      <c r="BF82" s="273"/>
      <c r="BG82" s="273"/>
      <c r="BH82" s="273"/>
      <c r="BI82" s="273"/>
      <c r="BJ82" s="273"/>
      <c r="BK82" s="273"/>
      <c r="BL82" s="273"/>
      <c r="BM82" s="273"/>
      <c r="BN82" s="273"/>
      <c r="BO82" s="273"/>
      <c r="BP82" s="273"/>
      <c r="BQ82" s="273"/>
      <c r="BR82" s="273"/>
      <c r="BS82" s="273"/>
      <c r="BT82" s="273"/>
      <c r="BU82" s="273"/>
      <c r="BV82" s="273"/>
      <c r="BW82" s="273"/>
      <c r="BX82" s="273"/>
      <c r="BY82" s="273"/>
      <c r="BZ82" s="273"/>
      <c r="CA82" s="273"/>
      <c r="CB82" s="273"/>
      <c r="CC82" s="273"/>
      <c r="CD82" s="273"/>
      <c r="CE82" s="273"/>
      <c r="CF82" s="273"/>
      <c r="CG82" s="273"/>
      <c r="CH82" s="273"/>
      <c r="CI82" s="273"/>
      <c r="CJ82" s="273"/>
      <c r="CK82" s="273"/>
      <c r="CL82" s="273"/>
      <c r="CM82" s="273"/>
      <c r="CN82" s="273"/>
      <c r="CO82" s="273"/>
      <c r="CP82" s="273"/>
      <c r="CQ82" s="273"/>
      <c r="CR82" s="273"/>
      <c r="CS82" s="273"/>
      <c r="CT82" s="273"/>
      <c r="CU82" s="273"/>
      <c r="CV82" s="273"/>
      <c r="CW82" s="273"/>
      <c r="CX82" s="273"/>
      <c r="CY82" s="273"/>
      <c r="CZ82" s="273"/>
      <c r="DA82" s="273"/>
      <c r="DB82" s="273"/>
      <c r="DC82" s="273"/>
      <c r="DD82" s="273"/>
      <c r="DE82" s="273"/>
      <c r="DF82" s="273"/>
      <c r="DG82" s="273"/>
      <c r="DH82" s="273"/>
      <c r="DI82" s="273"/>
      <c r="DJ82" s="273"/>
      <c r="DK82" s="273"/>
      <c r="DL82" s="273"/>
      <c r="DM82" s="273"/>
      <c r="DN82" s="273"/>
      <c r="DO82" s="273"/>
      <c r="DP82" s="273"/>
      <c r="DQ82" s="273"/>
      <c r="DR82" s="273"/>
      <c r="DS82" s="273"/>
      <c r="DT82" s="273"/>
      <c r="DU82" s="273"/>
      <c r="DV82" s="273"/>
      <c r="DW82" s="273"/>
      <c r="DX82" s="273"/>
      <c r="DY82" s="273"/>
      <c r="DZ82" s="273"/>
      <c r="EA82" s="273"/>
      <c r="EB82" s="273"/>
      <c r="EC82" s="273"/>
      <c r="ED82" s="273"/>
      <c r="EE82" s="273"/>
      <c r="EF82" s="273"/>
      <c r="EG82" s="273"/>
      <c r="EH82" s="273"/>
      <c r="EI82" s="273"/>
      <c r="EJ82" s="273"/>
      <c r="EK82" s="273"/>
      <c r="EL82" s="273"/>
      <c r="EM82" s="273"/>
      <c r="EN82" s="273"/>
      <c r="EO82" s="273"/>
      <c r="EP82" s="273"/>
      <c r="EQ82" s="273"/>
      <c r="ER82" s="273"/>
      <c r="ES82" s="273"/>
      <c r="ET82" s="273"/>
      <c r="EU82" s="273"/>
      <c r="EV82" s="273"/>
      <c r="EW82" s="273"/>
      <c r="EX82" s="273"/>
      <c r="EY82" s="273"/>
      <c r="EZ82" s="273"/>
      <c r="FA82" s="273"/>
      <c r="FB82" s="273"/>
    </row>
    <row r="83" spans="1:163" s="78" customFormat="1" ht="34.9" customHeight="1" x14ac:dyDescent="0.25">
      <c r="A83" s="280"/>
      <c r="B83" s="221" t="s">
        <v>207</v>
      </c>
      <c r="C83" s="222"/>
      <c r="D83" s="90" t="s">
        <v>5</v>
      </c>
      <c r="E83" s="89">
        <v>2</v>
      </c>
      <c r="F83" s="90"/>
      <c r="G83" s="76"/>
      <c r="H83" s="77"/>
      <c r="I83" s="116"/>
    </row>
    <row r="84" spans="1:163" s="78" customFormat="1" ht="15" customHeight="1" x14ac:dyDescent="0.25">
      <c r="A84" s="280"/>
      <c r="B84" s="221" t="s">
        <v>101</v>
      </c>
      <c r="C84" s="222"/>
      <c r="D84" s="90" t="s">
        <v>5</v>
      </c>
      <c r="E84" s="89">
        <v>2</v>
      </c>
      <c r="F84" s="90"/>
      <c r="G84" s="76"/>
      <c r="H84" s="77"/>
      <c r="I84" s="116"/>
    </row>
    <row r="85" spans="1:163" s="312" customFormat="1" ht="9.9499999999999993" customHeight="1" x14ac:dyDescent="0.25">
      <c r="A85" s="319"/>
      <c r="B85" s="318"/>
      <c r="C85" s="317"/>
      <c r="D85" s="315"/>
      <c r="E85" s="316"/>
      <c r="F85" s="315"/>
      <c r="G85" s="314"/>
      <c r="H85" s="313"/>
      <c r="I85" s="273"/>
    </row>
    <row r="86" spans="1:163" s="277" customFormat="1" ht="15" customHeight="1" x14ac:dyDescent="0.25">
      <c r="A86" s="311"/>
      <c r="B86" s="310" t="s">
        <v>206</v>
      </c>
      <c r="C86" s="309"/>
      <c r="D86" s="308"/>
      <c r="E86" s="307"/>
      <c r="F86" s="306"/>
      <c r="G86" s="306"/>
      <c r="H86" s="97">
        <f>SUM(H83:H85)</f>
        <v>0</v>
      </c>
      <c r="I86" s="305"/>
      <c r="J86" s="305"/>
      <c r="K86" s="305"/>
      <c r="L86" s="305"/>
      <c r="M86" s="305"/>
      <c r="N86" s="305"/>
      <c r="O86" s="305"/>
      <c r="P86" s="305"/>
      <c r="Q86" s="305"/>
      <c r="R86" s="305"/>
      <c r="S86" s="305"/>
      <c r="T86" s="305"/>
      <c r="U86" s="305"/>
      <c r="V86" s="305"/>
      <c r="W86" s="305"/>
      <c r="X86" s="305"/>
      <c r="Y86" s="305"/>
      <c r="Z86" s="305"/>
      <c r="AA86" s="305"/>
      <c r="AB86" s="305"/>
      <c r="AC86" s="305"/>
      <c r="AD86" s="305"/>
      <c r="AE86" s="305"/>
      <c r="AF86" s="305"/>
      <c r="AG86" s="305"/>
      <c r="AH86" s="305"/>
      <c r="AI86" s="305"/>
      <c r="AJ86" s="305"/>
      <c r="AK86" s="305"/>
      <c r="AL86" s="305"/>
      <c r="AM86" s="305"/>
      <c r="AN86" s="305"/>
      <c r="AO86" s="305"/>
      <c r="AP86" s="305"/>
      <c r="AQ86" s="305"/>
      <c r="AR86" s="305"/>
      <c r="AS86" s="305"/>
      <c r="AT86" s="305"/>
      <c r="AU86" s="305"/>
      <c r="AV86" s="305"/>
      <c r="AW86" s="305"/>
      <c r="AX86" s="305"/>
      <c r="AY86" s="305"/>
      <c r="AZ86" s="305"/>
      <c r="BA86" s="305"/>
      <c r="BB86" s="305"/>
      <c r="BC86" s="305"/>
      <c r="BD86" s="305"/>
      <c r="BE86" s="305"/>
      <c r="BF86" s="305"/>
      <c r="BG86" s="305"/>
      <c r="BH86" s="305"/>
      <c r="BI86" s="305"/>
      <c r="BJ86" s="305"/>
      <c r="BK86" s="305"/>
      <c r="BL86" s="305"/>
      <c r="BM86" s="305"/>
      <c r="BN86" s="305"/>
      <c r="BO86" s="305"/>
      <c r="BP86" s="305"/>
      <c r="BQ86" s="305"/>
      <c r="BR86" s="305"/>
      <c r="BS86" s="305"/>
      <c r="BT86" s="305"/>
      <c r="BU86" s="305"/>
      <c r="BV86" s="305"/>
      <c r="BW86" s="305"/>
      <c r="BX86" s="305"/>
      <c r="BY86" s="305"/>
      <c r="BZ86" s="305"/>
      <c r="CA86" s="305"/>
      <c r="CB86" s="305"/>
      <c r="CC86" s="305"/>
      <c r="CD86" s="305"/>
      <c r="CE86" s="305"/>
      <c r="CF86" s="305"/>
      <c r="CG86" s="305"/>
      <c r="CH86" s="305"/>
      <c r="CI86" s="305"/>
      <c r="CJ86" s="305"/>
      <c r="CK86" s="305"/>
      <c r="CL86" s="305"/>
      <c r="CM86" s="305"/>
      <c r="CN86" s="305"/>
      <c r="CO86" s="305"/>
      <c r="CP86" s="305"/>
      <c r="CQ86" s="305"/>
      <c r="CR86" s="305"/>
      <c r="CS86" s="305"/>
      <c r="CT86" s="305"/>
      <c r="CU86" s="305"/>
      <c r="CV86" s="305"/>
      <c r="CW86" s="305"/>
      <c r="CX86" s="305"/>
      <c r="CY86" s="305"/>
      <c r="CZ86" s="305"/>
      <c r="DA86" s="305"/>
      <c r="DB86" s="305"/>
      <c r="DC86" s="305"/>
      <c r="DD86" s="305"/>
      <c r="DE86" s="305"/>
      <c r="DF86" s="305"/>
      <c r="DG86" s="305"/>
      <c r="DH86" s="305"/>
      <c r="DI86" s="305"/>
      <c r="DJ86" s="305"/>
      <c r="DK86" s="305"/>
      <c r="DL86" s="305"/>
      <c r="DM86" s="305"/>
      <c r="DN86" s="305"/>
      <c r="DO86" s="305"/>
      <c r="DP86" s="305"/>
      <c r="DQ86" s="305"/>
      <c r="DR86" s="305"/>
      <c r="DS86" s="305"/>
      <c r="DT86" s="305"/>
      <c r="DU86" s="305"/>
      <c r="DV86" s="305"/>
      <c r="DW86" s="305"/>
      <c r="DX86" s="305"/>
      <c r="DY86" s="305"/>
      <c r="DZ86" s="305"/>
      <c r="EA86" s="305"/>
      <c r="EB86" s="305"/>
      <c r="EC86" s="305"/>
      <c r="ED86" s="305"/>
      <c r="EE86" s="305"/>
      <c r="EF86" s="305"/>
      <c r="EG86" s="305"/>
      <c r="EH86" s="305"/>
      <c r="EI86" s="305"/>
      <c r="EJ86" s="305"/>
      <c r="EK86" s="305"/>
      <c r="EL86" s="305"/>
      <c r="EM86" s="305"/>
      <c r="EN86" s="305"/>
      <c r="EO86" s="305"/>
      <c r="EP86" s="305"/>
      <c r="EQ86" s="305"/>
      <c r="ER86" s="305"/>
      <c r="ES86" s="305"/>
      <c r="ET86" s="305"/>
      <c r="EU86" s="305"/>
      <c r="EV86" s="305"/>
      <c r="EW86" s="305"/>
      <c r="EX86" s="305"/>
      <c r="EY86" s="305"/>
      <c r="EZ86" s="305"/>
      <c r="FA86" s="305"/>
      <c r="FB86" s="305"/>
      <c r="FC86" s="305"/>
      <c r="FD86" s="305"/>
      <c r="FE86" s="305"/>
      <c r="FF86" s="305"/>
      <c r="FG86" s="305"/>
    </row>
    <row r="87" spans="1:163" s="118" customFormat="1" ht="9.9499999999999993" customHeight="1" x14ac:dyDescent="0.25">
      <c r="A87" s="275"/>
      <c r="B87" s="217"/>
      <c r="C87" s="218"/>
      <c r="D87" s="98"/>
      <c r="E87" s="99"/>
      <c r="F87" s="99"/>
      <c r="G87" s="100"/>
      <c r="H87" s="101"/>
      <c r="I87" s="117"/>
    </row>
    <row r="88" spans="1:163" s="283" customFormat="1" ht="15" customHeight="1" x14ac:dyDescent="0.25">
      <c r="A88" s="285">
        <v>3.2</v>
      </c>
      <c r="B88" s="223" t="s">
        <v>102</v>
      </c>
      <c r="C88" s="224"/>
      <c r="D88" s="103"/>
      <c r="E88" s="104">
        <v>0</v>
      </c>
      <c r="F88" s="104"/>
      <c r="G88" s="104"/>
      <c r="H88" s="104"/>
      <c r="I88" s="284"/>
      <c r="J88" s="284"/>
      <c r="K88" s="284"/>
      <c r="L88" s="284"/>
      <c r="M88" s="284"/>
      <c r="N88" s="284"/>
      <c r="O88" s="284"/>
      <c r="P88" s="284"/>
      <c r="Q88" s="284"/>
      <c r="R88" s="284"/>
      <c r="S88" s="284"/>
      <c r="T88" s="284"/>
      <c r="U88" s="284"/>
      <c r="V88" s="284"/>
      <c r="W88" s="284"/>
      <c r="X88" s="284"/>
      <c r="Y88" s="284"/>
      <c r="Z88" s="284"/>
      <c r="AA88" s="284"/>
      <c r="AB88" s="284"/>
      <c r="AC88" s="284"/>
      <c r="AD88" s="284"/>
      <c r="AE88" s="284"/>
      <c r="AF88" s="284"/>
      <c r="AG88" s="284"/>
      <c r="AH88" s="284"/>
      <c r="AI88" s="284"/>
      <c r="AJ88" s="284"/>
      <c r="AK88" s="284"/>
      <c r="AL88" s="284"/>
      <c r="AM88" s="284"/>
      <c r="AN88" s="284"/>
      <c r="AO88" s="284"/>
      <c r="AP88" s="284"/>
      <c r="AQ88" s="284"/>
      <c r="AR88" s="284"/>
      <c r="AS88" s="284"/>
      <c r="AT88" s="284"/>
      <c r="AU88" s="284"/>
      <c r="AV88" s="284"/>
      <c r="AW88" s="284"/>
      <c r="AX88" s="284"/>
      <c r="AY88" s="284"/>
      <c r="AZ88" s="284"/>
      <c r="BA88" s="284"/>
      <c r="BB88" s="284"/>
      <c r="BC88" s="284"/>
      <c r="BD88" s="284"/>
      <c r="BE88" s="284"/>
      <c r="BF88" s="284"/>
      <c r="BG88" s="284"/>
      <c r="BH88" s="284"/>
      <c r="BI88" s="284"/>
      <c r="BJ88" s="284"/>
      <c r="BK88" s="284"/>
      <c r="BL88" s="284"/>
      <c r="BM88" s="284"/>
      <c r="BN88" s="284"/>
      <c r="BO88" s="284"/>
      <c r="BP88" s="284"/>
      <c r="BQ88" s="284"/>
      <c r="BR88" s="284"/>
      <c r="BS88" s="284"/>
      <c r="BT88" s="284"/>
      <c r="BU88" s="284"/>
      <c r="BV88" s="284"/>
      <c r="BW88" s="284"/>
      <c r="BX88" s="284"/>
      <c r="BY88" s="284"/>
      <c r="BZ88" s="284"/>
      <c r="CA88" s="284"/>
      <c r="CB88" s="284"/>
      <c r="CC88" s="284"/>
      <c r="CD88" s="284"/>
      <c r="CE88" s="284"/>
      <c r="CF88" s="284"/>
      <c r="CG88" s="284"/>
      <c r="CH88" s="284"/>
      <c r="CI88" s="284"/>
      <c r="CJ88" s="284"/>
      <c r="CK88" s="284"/>
      <c r="CL88" s="284"/>
      <c r="CM88" s="284"/>
      <c r="CN88" s="284"/>
      <c r="CO88" s="284"/>
      <c r="CP88" s="284"/>
      <c r="CQ88" s="284"/>
      <c r="CR88" s="284"/>
      <c r="CS88" s="284"/>
      <c r="CT88" s="284"/>
      <c r="CU88" s="284"/>
      <c r="CV88" s="284"/>
      <c r="CW88" s="284"/>
      <c r="CX88" s="284"/>
      <c r="CY88" s="284"/>
      <c r="CZ88" s="284"/>
      <c r="DA88" s="284"/>
      <c r="DB88" s="284"/>
      <c r="DC88" s="284"/>
      <c r="DD88" s="284"/>
      <c r="DE88" s="284"/>
      <c r="DF88" s="284"/>
      <c r="DG88" s="284"/>
      <c r="DH88" s="284"/>
      <c r="DI88" s="284"/>
      <c r="DJ88" s="284"/>
      <c r="DK88" s="284"/>
      <c r="DL88" s="284"/>
      <c r="DM88" s="284"/>
      <c r="DN88" s="284"/>
      <c r="DO88" s="284"/>
      <c r="DP88" s="284"/>
      <c r="DQ88" s="284"/>
      <c r="DR88" s="284"/>
      <c r="DS88" s="284"/>
      <c r="DT88" s="284"/>
      <c r="DU88" s="284"/>
      <c r="DV88" s="284"/>
      <c r="DW88" s="284"/>
      <c r="DX88" s="284"/>
      <c r="DY88" s="284"/>
      <c r="DZ88" s="284"/>
      <c r="EA88" s="284"/>
      <c r="EB88" s="284"/>
      <c r="EC88" s="284"/>
      <c r="ED88" s="284"/>
      <c r="EE88" s="284"/>
      <c r="EF88" s="284"/>
      <c r="EG88" s="284"/>
      <c r="EH88" s="284"/>
      <c r="EI88" s="284"/>
      <c r="EJ88" s="284"/>
      <c r="EK88" s="284"/>
      <c r="EL88" s="284"/>
      <c r="EM88" s="284"/>
      <c r="EN88" s="284"/>
      <c r="EO88" s="284"/>
      <c r="EP88" s="284"/>
      <c r="EQ88" s="284"/>
      <c r="ER88" s="284"/>
      <c r="ES88" s="284"/>
      <c r="ET88" s="284"/>
      <c r="EU88" s="284"/>
      <c r="EV88" s="284"/>
      <c r="EW88" s="284"/>
      <c r="EX88" s="284"/>
      <c r="EY88" s="284"/>
      <c r="EZ88" s="284"/>
      <c r="FA88" s="284"/>
      <c r="FB88" s="284"/>
      <c r="FC88" s="284"/>
      <c r="FD88" s="284"/>
      <c r="FE88" s="284"/>
      <c r="FF88" s="284"/>
      <c r="FG88" s="284"/>
    </row>
    <row r="89" spans="1:163" s="78" customFormat="1" ht="9.9499999999999993" customHeight="1" x14ac:dyDescent="0.25">
      <c r="A89" s="282"/>
      <c r="B89" s="177"/>
      <c r="C89" s="178"/>
      <c r="D89" s="281"/>
      <c r="E89" s="85"/>
      <c r="F89" s="83"/>
      <c r="G89" s="86"/>
      <c r="H89" s="87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5"/>
      <c r="DE89" s="115"/>
      <c r="DF89" s="115"/>
      <c r="DG89" s="115"/>
      <c r="DH89" s="115"/>
      <c r="DI89" s="115"/>
      <c r="DJ89" s="115"/>
      <c r="DK89" s="115"/>
      <c r="DL89" s="115"/>
      <c r="DM89" s="115"/>
      <c r="DN89" s="115"/>
      <c r="DO89" s="115"/>
      <c r="DP89" s="115"/>
      <c r="DQ89" s="115"/>
      <c r="DR89" s="115"/>
      <c r="DS89" s="115"/>
      <c r="DT89" s="115"/>
      <c r="DU89" s="115"/>
      <c r="DV89" s="115"/>
      <c r="DW89" s="115"/>
      <c r="DX89" s="115"/>
      <c r="DY89" s="115"/>
      <c r="DZ89" s="115"/>
      <c r="EA89" s="115"/>
      <c r="EB89" s="115"/>
      <c r="EC89" s="115"/>
      <c r="ED89" s="115"/>
      <c r="EE89" s="115"/>
      <c r="EF89" s="115"/>
      <c r="EG89" s="115"/>
      <c r="EH89" s="115"/>
      <c r="EI89" s="115"/>
      <c r="EJ89" s="115"/>
      <c r="EK89" s="115"/>
      <c r="EL89" s="115"/>
      <c r="EM89" s="115"/>
      <c r="EN89" s="115"/>
      <c r="EO89" s="115"/>
      <c r="EP89" s="115"/>
      <c r="EQ89" s="115"/>
      <c r="ER89" s="115"/>
      <c r="ES89" s="115"/>
      <c r="ET89" s="115"/>
      <c r="EU89" s="115"/>
      <c r="EV89" s="115"/>
      <c r="EW89" s="115"/>
      <c r="EX89" s="115"/>
      <c r="EY89" s="115"/>
      <c r="EZ89" s="115"/>
      <c r="FA89" s="115"/>
      <c r="FB89" s="115"/>
    </row>
    <row r="90" spans="1:163" s="91" customFormat="1" ht="15" customHeight="1" x14ac:dyDescent="0.25">
      <c r="A90" s="171"/>
      <c r="B90" s="225" t="s">
        <v>103</v>
      </c>
      <c r="C90" s="226"/>
      <c r="D90" s="90"/>
      <c r="E90" s="89"/>
      <c r="F90" s="90"/>
      <c r="G90" s="76"/>
      <c r="H90" s="77"/>
      <c r="I90" s="102"/>
    </row>
    <row r="91" spans="1:163" s="91" customFormat="1" ht="15" customHeight="1" x14ac:dyDescent="0.25">
      <c r="A91" s="171"/>
      <c r="B91" s="227" t="s">
        <v>73</v>
      </c>
      <c r="C91" s="228"/>
      <c r="D91" s="90" t="s">
        <v>9</v>
      </c>
      <c r="E91" s="89">
        <v>30</v>
      </c>
      <c r="F91" s="90"/>
      <c r="G91" s="76"/>
      <c r="H91" s="77"/>
      <c r="I91" s="102"/>
    </row>
    <row r="92" spans="1:163" s="91" customFormat="1" ht="15" customHeight="1" x14ac:dyDescent="0.25">
      <c r="A92" s="171"/>
      <c r="B92" s="227" t="s">
        <v>104</v>
      </c>
      <c r="C92" s="228"/>
      <c r="D92" s="90" t="s">
        <v>9</v>
      </c>
      <c r="E92" s="89">
        <v>10</v>
      </c>
      <c r="F92" s="90"/>
      <c r="G92" s="76"/>
      <c r="H92" s="77"/>
      <c r="I92" s="102"/>
    </row>
    <row r="93" spans="1:163" s="91" customFormat="1" ht="15" customHeight="1" x14ac:dyDescent="0.25">
      <c r="A93" s="171"/>
      <c r="B93" s="227" t="s">
        <v>105</v>
      </c>
      <c r="C93" s="228"/>
      <c r="D93" s="90" t="s">
        <v>9</v>
      </c>
      <c r="E93" s="89">
        <v>30</v>
      </c>
      <c r="F93" s="90"/>
      <c r="G93" s="76"/>
      <c r="H93" s="77"/>
      <c r="I93" s="102"/>
    </row>
    <row r="94" spans="1:163" s="78" customFormat="1" ht="9.9499999999999993" customHeight="1" x14ac:dyDescent="0.25">
      <c r="A94" s="83"/>
      <c r="B94" s="177"/>
      <c r="C94" s="178"/>
      <c r="D94" s="84"/>
      <c r="E94" s="85"/>
      <c r="F94" s="83"/>
      <c r="G94" s="76"/>
      <c r="H94" s="77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  <c r="BI94" s="115"/>
      <c r="BJ94" s="115"/>
      <c r="BK94" s="115"/>
      <c r="BL94" s="115"/>
      <c r="BM94" s="115"/>
      <c r="BN94" s="115"/>
      <c r="BO94" s="115"/>
      <c r="BP94" s="115"/>
      <c r="BQ94" s="115"/>
      <c r="BR94" s="115"/>
      <c r="BS94" s="115"/>
      <c r="BT94" s="115"/>
      <c r="BU94" s="115"/>
      <c r="BV94" s="115"/>
      <c r="BW94" s="115"/>
      <c r="BX94" s="115"/>
      <c r="BY94" s="115"/>
      <c r="BZ94" s="115"/>
      <c r="CA94" s="115"/>
      <c r="CB94" s="115"/>
      <c r="CC94" s="115"/>
      <c r="CD94" s="115"/>
      <c r="CE94" s="115"/>
      <c r="CF94" s="115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  <c r="CS94" s="115"/>
      <c r="CT94" s="115"/>
      <c r="CU94" s="115"/>
      <c r="CV94" s="115"/>
      <c r="CW94" s="115"/>
      <c r="CX94" s="115"/>
      <c r="CY94" s="115"/>
      <c r="CZ94" s="115"/>
      <c r="DA94" s="115"/>
      <c r="DB94" s="115"/>
      <c r="DC94" s="115"/>
      <c r="DD94" s="115"/>
      <c r="DE94" s="115"/>
      <c r="DF94" s="115"/>
      <c r="DG94" s="115"/>
      <c r="DH94" s="115"/>
      <c r="DI94" s="115"/>
      <c r="DJ94" s="115"/>
      <c r="DK94" s="115"/>
      <c r="DL94" s="115"/>
      <c r="DM94" s="115"/>
      <c r="DN94" s="115"/>
      <c r="DO94" s="115"/>
      <c r="DP94" s="115"/>
      <c r="DQ94" s="115"/>
      <c r="DR94" s="115"/>
      <c r="DS94" s="115"/>
      <c r="DT94" s="115"/>
      <c r="DU94" s="115"/>
      <c r="DV94" s="115"/>
      <c r="DW94" s="115"/>
      <c r="DX94" s="115"/>
      <c r="DY94" s="115"/>
      <c r="DZ94" s="115"/>
      <c r="EA94" s="115"/>
      <c r="EB94" s="115"/>
      <c r="EC94" s="115"/>
      <c r="ED94" s="115"/>
      <c r="EE94" s="115"/>
      <c r="EF94" s="115"/>
      <c r="EG94" s="115"/>
      <c r="EH94" s="115"/>
      <c r="EI94" s="115"/>
      <c r="EJ94" s="115"/>
      <c r="EK94" s="115"/>
      <c r="EL94" s="115"/>
      <c r="EM94" s="115"/>
      <c r="EN94" s="115"/>
      <c r="EO94" s="115"/>
      <c r="EP94" s="115"/>
      <c r="EQ94" s="115"/>
      <c r="ER94" s="115"/>
      <c r="ES94" s="115"/>
      <c r="ET94" s="115"/>
      <c r="EU94" s="115"/>
      <c r="EV94" s="115"/>
      <c r="EW94" s="115"/>
      <c r="EX94" s="115"/>
      <c r="EY94" s="115"/>
      <c r="EZ94" s="115"/>
      <c r="FA94" s="115"/>
      <c r="FB94" s="115"/>
    </row>
    <row r="95" spans="1:163" s="91" customFormat="1" ht="15" customHeight="1" x14ac:dyDescent="0.25">
      <c r="A95" s="171"/>
      <c r="B95" s="225" t="s">
        <v>76</v>
      </c>
      <c r="C95" s="226"/>
      <c r="D95" s="90"/>
      <c r="E95" s="89"/>
      <c r="F95" s="90"/>
      <c r="G95" s="76"/>
      <c r="H95" s="77"/>
      <c r="I95" s="102"/>
    </row>
    <row r="96" spans="1:163" s="91" customFormat="1" ht="15" customHeight="1" x14ac:dyDescent="0.25">
      <c r="A96" s="171"/>
      <c r="B96" s="227" t="s">
        <v>73</v>
      </c>
      <c r="C96" s="228"/>
      <c r="D96" s="90" t="s">
        <v>9</v>
      </c>
      <c r="E96" s="89">
        <v>10</v>
      </c>
      <c r="F96" s="90"/>
      <c r="G96" s="76"/>
      <c r="H96" s="77"/>
      <c r="I96" s="102"/>
    </row>
    <row r="97" spans="1:163" s="78" customFormat="1" ht="9.9499999999999993" customHeight="1" x14ac:dyDescent="0.25">
      <c r="A97" s="83"/>
      <c r="B97" s="177"/>
      <c r="C97" s="178"/>
      <c r="D97" s="84"/>
      <c r="E97" s="85"/>
      <c r="F97" s="83"/>
      <c r="G97" s="76"/>
      <c r="H97" s="77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  <c r="BH97" s="115"/>
      <c r="BI97" s="115"/>
      <c r="BJ97" s="115"/>
      <c r="BK97" s="115"/>
      <c r="BL97" s="115"/>
      <c r="BM97" s="115"/>
      <c r="BN97" s="115"/>
      <c r="BO97" s="115"/>
      <c r="BP97" s="115"/>
      <c r="BQ97" s="115"/>
      <c r="BR97" s="115"/>
      <c r="BS97" s="115"/>
      <c r="BT97" s="115"/>
      <c r="BU97" s="115"/>
      <c r="BV97" s="115"/>
      <c r="BW97" s="115"/>
      <c r="BX97" s="115"/>
      <c r="BY97" s="115"/>
      <c r="BZ97" s="115"/>
      <c r="CA97" s="115"/>
      <c r="CB97" s="115"/>
      <c r="CC97" s="115"/>
      <c r="CD97" s="115"/>
      <c r="CE97" s="115"/>
      <c r="CF97" s="115"/>
      <c r="CG97" s="115"/>
      <c r="CH97" s="115"/>
      <c r="CI97" s="115"/>
      <c r="CJ97" s="115"/>
      <c r="CK97" s="115"/>
      <c r="CL97" s="115"/>
      <c r="CM97" s="115"/>
      <c r="CN97" s="115"/>
      <c r="CO97" s="115"/>
      <c r="CP97" s="115"/>
      <c r="CQ97" s="115"/>
      <c r="CR97" s="115"/>
      <c r="CS97" s="115"/>
      <c r="CT97" s="115"/>
      <c r="CU97" s="115"/>
      <c r="CV97" s="115"/>
      <c r="CW97" s="115"/>
      <c r="CX97" s="115"/>
      <c r="CY97" s="115"/>
      <c r="CZ97" s="115"/>
      <c r="DA97" s="115"/>
      <c r="DB97" s="115"/>
      <c r="DC97" s="115"/>
      <c r="DD97" s="115"/>
      <c r="DE97" s="115"/>
      <c r="DF97" s="115"/>
      <c r="DG97" s="115"/>
      <c r="DH97" s="115"/>
      <c r="DI97" s="115"/>
      <c r="DJ97" s="115"/>
      <c r="DK97" s="115"/>
      <c r="DL97" s="115"/>
      <c r="DM97" s="115"/>
      <c r="DN97" s="115"/>
      <c r="DO97" s="115"/>
      <c r="DP97" s="115"/>
      <c r="DQ97" s="115"/>
      <c r="DR97" s="115"/>
      <c r="DS97" s="115"/>
      <c r="DT97" s="115"/>
      <c r="DU97" s="115"/>
      <c r="DV97" s="115"/>
      <c r="DW97" s="115"/>
      <c r="DX97" s="115"/>
      <c r="DY97" s="115"/>
      <c r="DZ97" s="115"/>
      <c r="EA97" s="115"/>
      <c r="EB97" s="115"/>
      <c r="EC97" s="115"/>
      <c r="ED97" s="115"/>
      <c r="EE97" s="115"/>
      <c r="EF97" s="115"/>
      <c r="EG97" s="115"/>
      <c r="EH97" s="115"/>
      <c r="EI97" s="115"/>
      <c r="EJ97" s="115"/>
      <c r="EK97" s="115"/>
      <c r="EL97" s="115"/>
      <c r="EM97" s="115"/>
      <c r="EN97" s="115"/>
      <c r="EO97" s="115"/>
      <c r="EP97" s="115"/>
      <c r="EQ97" s="115"/>
      <c r="ER97" s="115"/>
      <c r="ES97" s="115"/>
      <c r="ET97" s="115"/>
      <c r="EU97" s="115"/>
      <c r="EV97" s="115"/>
      <c r="EW97" s="115"/>
      <c r="EX97" s="115"/>
      <c r="EY97" s="115"/>
      <c r="EZ97" s="115"/>
      <c r="FA97" s="115"/>
      <c r="FB97" s="115"/>
    </row>
    <row r="98" spans="1:163" s="277" customFormat="1" ht="15" customHeight="1" x14ac:dyDescent="0.25">
      <c r="A98" s="279"/>
      <c r="B98" s="233" t="s">
        <v>106</v>
      </c>
      <c r="C98" s="234"/>
      <c r="D98" s="105"/>
      <c r="E98" s="106"/>
      <c r="F98" s="107"/>
      <c r="G98" s="107"/>
      <c r="H98" s="97">
        <f>SUM(H90:H97)</f>
        <v>0</v>
      </c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8"/>
      <c r="AH98" s="278"/>
      <c r="AI98" s="278"/>
      <c r="AJ98" s="278"/>
      <c r="AK98" s="278"/>
      <c r="AL98" s="278"/>
      <c r="AM98" s="278"/>
      <c r="AN98" s="278"/>
      <c r="AO98" s="278"/>
      <c r="AP98" s="278"/>
      <c r="AQ98" s="278"/>
      <c r="AR98" s="278"/>
      <c r="AS98" s="278"/>
      <c r="AT98" s="278"/>
      <c r="AU98" s="278"/>
      <c r="AV98" s="278"/>
      <c r="AW98" s="278"/>
      <c r="AX98" s="278"/>
      <c r="AY98" s="278"/>
      <c r="AZ98" s="278"/>
      <c r="BA98" s="278"/>
      <c r="BB98" s="278"/>
      <c r="BC98" s="278"/>
      <c r="BD98" s="278"/>
      <c r="BE98" s="278"/>
      <c r="BF98" s="278"/>
      <c r="BG98" s="278"/>
      <c r="BH98" s="278"/>
      <c r="BI98" s="278"/>
      <c r="BJ98" s="278"/>
      <c r="BK98" s="278"/>
      <c r="BL98" s="278"/>
      <c r="BM98" s="278"/>
      <c r="BN98" s="278"/>
      <c r="BO98" s="278"/>
      <c r="BP98" s="278"/>
      <c r="BQ98" s="278"/>
      <c r="BR98" s="278"/>
      <c r="BS98" s="278"/>
      <c r="BT98" s="278"/>
      <c r="BU98" s="278"/>
      <c r="BV98" s="278"/>
      <c r="BW98" s="278"/>
      <c r="BX98" s="278"/>
      <c r="BY98" s="278"/>
      <c r="BZ98" s="278"/>
      <c r="CA98" s="278"/>
      <c r="CB98" s="278"/>
      <c r="CC98" s="278"/>
      <c r="CD98" s="278"/>
      <c r="CE98" s="278"/>
      <c r="CF98" s="278"/>
      <c r="CG98" s="278"/>
      <c r="CH98" s="278"/>
      <c r="CI98" s="278"/>
      <c r="CJ98" s="278"/>
      <c r="CK98" s="278"/>
      <c r="CL98" s="278"/>
      <c r="CM98" s="278"/>
      <c r="CN98" s="278"/>
      <c r="CO98" s="278"/>
      <c r="CP98" s="278"/>
      <c r="CQ98" s="278"/>
      <c r="CR98" s="278"/>
      <c r="CS98" s="278"/>
      <c r="CT98" s="278"/>
      <c r="CU98" s="278"/>
      <c r="CV98" s="278"/>
      <c r="CW98" s="278"/>
      <c r="CX98" s="278"/>
      <c r="CY98" s="278"/>
      <c r="CZ98" s="278"/>
      <c r="DA98" s="278"/>
      <c r="DB98" s="278"/>
      <c r="DC98" s="278"/>
      <c r="DD98" s="278"/>
      <c r="DE98" s="278"/>
      <c r="DF98" s="278"/>
      <c r="DG98" s="278"/>
      <c r="DH98" s="278"/>
      <c r="DI98" s="278"/>
      <c r="DJ98" s="278"/>
      <c r="DK98" s="278"/>
      <c r="DL98" s="278"/>
      <c r="DM98" s="278"/>
      <c r="DN98" s="278"/>
      <c r="DO98" s="278"/>
      <c r="DP98" s="278"/>
      <c r="DQ98" s="278"/>
      <c r="DR98" s="278"/>
      <c r="DS98" s="278"/>
      <c r="DT98" s="278"/>
      <c r="DU98" s="278"/>
      <c r="DV98" s="278"/>
      <c r="DW98" s="278"/>
      <c r="DX98" s="278"/>
      <c r="DY98" s="278"/>
      <c r="DZ98" s="278"/>
      <c r="EA98" s="278"/>
      <c r="EB98" s="278"/>
      <c r="EC98" s="278"/>
      <c r="ED98" s="278"/>
      <c r="EE98" s="278"/>
      <c r="EF98" s="278"/>
      <c r="EG98" s="278"/>
      <c r="EH98" s="278"/>
      <c r="EI98" s="278"/>
      <c r="EJ98" s="278"/>
      <c r="EK98" s="278"/>
      <c r="EL98" s="278"/>
      <c r="EM98" s="278"/>
      <c r="EN98" s="278"/>
      <c r="EO98" s="278"/>
      <c r="EP98" s="278"/>
      <c r="EQ98" s="278"/>
      <c r="ER98" s="278"/>
      <c r="ES98" s="278"/>
      <c r="ET98" s="278"/>
      <c r="EU98" s="278"/>
      <c r="EV98" s="278"/>
      <c r="EW98" s="278"/>
      <c r="EX98" s="278"/>
      <c r="EY98" s="278"/>
      <c r="EZ98" s="278"/>
      <c r="FA98" s="278"/>
      <c r="FB98" s="278"/>
      <c r="FC98" s="278"/>
      <c r="FD98" s="278"/>
      <c r="FE98" s="278"/>
      <c r="FF98" s="278"/>
      <c r="FG98" s="278"/>
    </row>
    <row r="99" spans="1:163" s="118" customFormat="1" ht="9.9499999999999993" customHeight="1" x14ac:dyDescent="0.25">
      <c r="A99" s="275"/>
      <c r="B99" s="241"/>
      <c r="C99" s="242"/>
      <c r="D99" s="98"/>
      <c r="E99" s="99"/>
      <c r="F99" s="99"/>
      <c r="G99" s="100"/>
      <c r="H99" s="101"/>
      <c r="I99" s="117"/>
    </row>
    <row r="100" spans="1:163" s="114" customFormat="1" ht="19.899999999999999" customHeight="1" x14ac:dyDescent="0.25">
      <c r="A100" s="276"/>
      <c r="B100" s="231" t="s">
        <v>107</v>
      </c>
      <c r="C100" s="232"/>
      <c r="D100" s="94"/>
      <c r="E100" s="95"/>
      <c r="F100" s="96"/>
      <c r="G100" s="96"/>
      <c r="H100" s="97">
        <f>H98+H86</f>
        <v>0</v>
      </c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  <c r="BS100" s="113"/>
      <c r="BT100" s="113"/>
      <c r="BU100" s="113"/>
      <c r="BV100" s="113"/>
      <c r="BW100" s="113"/>
      <c r="BX100" s="113"/>
      <c r="BY100" s="113"/>
      <c r="BZ100" s="113"/>
      <c r="CA100" s="113"/>
      <c r="CB100" s="113"/>
      <c r="CC100" s="113"/>
      <c r="CD100" s="113"/>
      <c r="CE100" s="113"/>
      <c r="CF100" s="113"/>
      <c r="CG100" s="113"/>
      <c r="CH100" s="113"/>
      <c r="CI100" s="113"/>
      <c r="CJ100" s="113"/>
      <c r="CK100" s="113"/>
      <c r="CL100" s="113"/>
      <c r="CM100" s="113"/>
      <c r="CN100" s="113"/>
      <c r="CO100" s="113"/>
      <c r="CP100" s="113"/>
      <c r="CQ100" s="113"/>
      <c r="CR100" s="113"/>
      <c r="CS100" s="113"/>
      <c r="CT100" s="113"/>
      <c r="CU100" s="113"/>
      <c r="CV100" s="113"/>
      <c r="CW100" s="113"/>
      <c r="CX100" s="113"/>
      <c r="CY100" s="113"/>
      <c r="CZ100" s="113"/>
      <c r="DA100" s="113"/>
      <c r="DB100" s="113"/>
      <c r="DC100" s="113"/>
      <c r="DD100" s="113"/>
      <c r="DE100" s="113"/>
      <c r="DF100" s="113"/>
      <c r="DG100" s="113"/>
      <c r="DH100" s="113"/>
      <c r="DI100" s="113"/>
      <c r="DJ100" s="113"/>
      <c r="DK100" s="113"/>
      <c r="DL100" s="113"/>
      <c r="DM100" s="113"/>
      <c r="DN100" s="113"/>
      <c r="DO100" s="113"/>
      <c r="DP100" s="113"/>
      <c r="DQ100" s="113"/>
      <c r="DR100" s="113"/>
      <c r="DS100" s="113"/>
      <c r="DT100" s="113"/>
      <c r="DU100" s="113"/>
      <c r="DV100" s="113"/>
      <c r="DW100" s="113"/>
      <c r="DX100" s="113"/>
      <c r="DY100" s="113"/>
      <c r="DZ100" s="113"/>
      <c r="EA100" s="113"/>
      <c r="EB100" s="113"/>
      <c r="EC100" s="113"/>
      <c r="ED100" s="113"/>
      <c r="EE100" s="113"/>
      <c r="EF100" s="113"/>
      <c r="EG100" s="113"/>
      <c r="EH100" s="113"/>
      <c r="EI100" s="113"/>
      <c r="EJ100" s="113"/>
      <c r="EK100" s="113"/>
      <c r="EL100" s="113"/>
      <c r="EM100" s="113"/>
      <c r="EN100" s="113"/>
      <c r="EO100" s="113"/>
      <c r="EP100" s="113"/>
      <c r="EQ100" s="113"/>
      <c r="ER100" s="113"/>
      <c r="ES100" s="113"/>
      <c r="ET100" s="113"/>
      <c r="EU100" s="113"/>
      <c r="EV100" s="113"/>
      <c r="EW100" s="113"/>
      <c r="EX100" s="113"/>
      <c r="EY100" s="113"/>
      <c r="EZ100" s="113"/>
      <c r="FA100" s="113"/>
      <c r="FB100" s="113"/>
      <c r="FC100" s="113"/>
      <c r="FD100" s="113"/>
      <c r="FE100" s="113"/>
      <c r="FF100" s="113"/>
      <c r="FG100" s="113"/>
    </row>
    <row r="101" spans="1:163" s="118" customFormat="1" ht="9.9499999999999993" customHeight="1" x14ac:dyDescent="0.25">
      <c r="A101" s="275"/>
      <c r="B101" s="217"/>
      <c r="C101" s="218"/>
      <c r="D101" s="98"/>
      <c r="E101" s="99"/>
      <c r="F101" s="99"/>
      <c r="G101" s="100"/>
      <c r="H101" s="101"/>
      <c r="I101" s="117"/>
    </row>
    <row r="102" spans="1:163" s="114" customFormat="1" ht="19.899999999999999" customHeight="1" x14ac:dyDescent="0.25">
      <c r="A102" s="289">
        <v>4</v>
      </c>
      <c r="B102" s="219" t="s">
        <v>108</v>
      </c>
      <c r="C102" s="220"/>
      <c r="D102" s="80"/>
      <c r="E102" s="79"/>
      <c r="F102" s="79"/>
      <c r="G102" s="81"/>
      <c r="H102" s="82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O102" s="113"/>
      <c r="BP102" s="113"/>
      <c r="BQ102" s="113"/>
      <c r="BR102" s="113"/>
      <c r="BS102" s="113"/>
      <c r="BT102" s="113"/>
      <c r="BU102" s="113"/>
      <c r="BV102" s="113"/>
      <c r="BW102" s="113"/>
      <c r="BX102" s="113"/>
      <c r="BY102" s="113"/>
      <c r="BZ102" s="113"/>
      <c r="CA102" s="113"/>
      <c r="CB102" s="113"/>
      <c r="CC102" s="113"/>
      <c r="CD102" s="113"/>
      <c r="CE102" s="113"/>
      <c r="CF102" s="113"/>
      <c r="CG102" s="113"/>
      <c r="CH102" s="113"/>
      <c r="CI102" s="113"/>
      <c r="CJ102" s="113"/>
      <c r="CK102" s="113"/>
      <c r="CL102" s="113"/>
      <c r="CM102" s="113"/>
      <c r="CN102" s="113"/>
      <c r="CO102" s="113"/>
      <c r="CP102" s="113"/>
      <c r="CQ102" s="113"/>
      <c r="CR102" s="113"/>
      <c r="CS102" s="113"/>
      <c r="CT102" s="113"/>
      <c r="CU102" s="113"/>
      <c r="CV102" s="113"/>
      <c r="CW102" s="113"/>
      <c r="CX102" s="113"/>
      <c r="CY102" s="113"/>
      <c r="CZ102" s="113"/>
      <c r="DA102" s="113"/>
      <c r="DB102" s="113"/>
      <c r="DC102" s="113"/>
      <c r="DD102" s="113"/>
      <c r="DE102" s="113"/>
      <c r="DF102" s="113"/>
      <c r="DG102" s="113"/>
      <c r="DH102" s="113"/>
      <c r="DI102" s="113"/>
      <c r="DJ102" s="113"/>
      <c r="DK102" s="113"/>
      <c r="DL102" s="113"/>
      <c r="DM102" s="113"/>
      <c r="DN102" s="113"/>
      <c r="DO102" s="113"/>
      <c r="DP102" s="113"/>
      <c r="DQ102" s="113"/>
      <c r="DR102" s="113"/>
      <c r="DS102" s="113"/>
      <c r="DT102" s="113"/>
      <c r="DU102" s="113"/>
      <c r="DV102" s="113"/>
      <c r="DW102" s="113"/>
      <c r="DX102" s="113"/>
      <c r="DY102" s="113"/>
      <c r="DZ102" s="113"/>
      <c r="EA102" s="113"/>
      <c r="EB102" s="113"/>
      <c r="EC102" s="113"/>
      <c r="ED102" s="113"/>
      <c r="EE102" s="113"/>
      <c r="EF102" s="113"/>
      <c r="EG102" s="113"/>
      <c r="EH102" s="113"/>
      <c r="EI102" s="113"/>
      <c r="EJ102" s="113"/>
      <c r="EK102" s="113"/>
      <c r="EL102" s="113"/>
      <c r="EM102" s="113"/>
      <c r="EN102" s="113"/>
      <c r="EO102" s="113"/>
      <c r="EP102" s="113"/>
      <c r="EQ102" s="113"/>
      <c r="ER102" s="113"/>
      <c r="ES102" s="113"/>
      <c r="ET102" s="113"/>
      <c r="EU102" s="113"/>
      <c r="EV102" s="113"/>
      <c r="EW102" s="113"/>
      <c r="EX102" s="113"/>
      <c r="EY102" s="113"/>
      <c r="EZ102" s="113"/>
      <c r="FA102" s="113"/>
      <c r="FB102" s="113"/>
      <c r="FC102" s="113"/>
      <c r="FD102" s="113"/>
      <c r="FE102" s="113"/>
      <c r="FF102" s="113"/>
      <c r="FG102" s="113"/>
    </row>
    <row r="103" spans="1:163" s="78" customFormat="1" ht="9.9499999999999993" customHeight="1" x14ac:dyDescent="0.25">
      <c r="A103" s="282"/>
      <c r="B103" s="177"/>
      <c r="C103" s="178"/>
      <c r="D103" s="281"/>
      <c r="E103" s="85"/>
      <c r="F103" s="83"/>
      <c r="G103" s="86"/>
      <c r="H103" s="87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  <c r="BJ103" s="115"/>
      <c r="BK103" s="115"/>
      <c r="BL103" s="115"/>
      <c r="BM103" s="115"/>
      <c r="BN103" s="115"/>
      <c r="BO103" s="115"/>
      <c r="BP103" s="115"/>
      <c r="BQ103" s="115"/>
      <c r="BR103" s="115"/>
      <c r="BS103" s="115"/>
      <c r="BT103" s="115"/>
      <c r="BU103" s="115"/>
      <c r="BV103" s="115"/>
      <c r="BW103" s="115"/>
      <c r="BX103" s="115"/>
      <c r="BY103" s="115"/>
      <c r="BZ103" s="115"/>
      <c r="CA103" s="115"/>
      <c r="CB103" s="115"/>
      <c r="CC103" s="115"/>
      <c r="CD103" s="115"/>
      <c r="CE103" s="115"/>
      <c r="CF103" s="115"/>
      <c r="CG103" s="115"/>
      <c r="CH103" s="115"/>
      <c r="CI103" s="115"/>
      <c r="CJ103" s="115"/>
      <c r="CK103" s="115"/>
      <c r="CL103" s="115"/>
      <c r="CM103" s="115"/>
      <c r="CN103" s="115"/>
      <c r="CO103" s="115"/>
      <c r="CP103" s="115"/>
      <c r="CQ103" s="115"/>
      <c r="CR103" s="115"/>
      <c r="CS103" s="115"/>
      <c r="CT103" s="115"/>
      <c r="CU103" s="115"/>
      <c r="CV103" s="115"/>
      <c r="CW103" s="115"/>
      <c r="CX103" s="115"/>
      <c r="CY103" s="115"/>
      <c r="CZ103" s="115"/>
      <c r="DA103" s="115"/>
      <c r="DB103" s="115"/>
      <c r="DC103" s="115"/>
      <c r="DD103" s="115"/>
      <c r="DE103" s="115"/>
      <c r="DF103" s="115"/>
      <c r="DG103" s="115"/>
      <c r="DH103" s="115"/>
      <c r="DI103" s="115"/>
      <c r="DJ103" s="115"/>
      <c r="DK103" s="115"/>
      <c r="DL103" s="115"/>
      <c r="DM103" s="115"/>
      <c r="DN103" s="115"/>
      <c r="DO103" s="115"/>
      <c r="DP103" s="115"/>
      <c r="DQ103" s="115"/>
      <c r="DR103" s="115"/>
      <c r="DS103" s="115"/>
      <c r="DT103" s="115"/>
      <c r="DU103" s="115"/>
      <c r="DV103" s="115"/>
      <c r="DW103" s="115"/>
      <c r="DX103" s="115"/>
      <c r="DY103" s="115"/>
      <c r="DZ103" s="115"/>
      <c r="EA103" s="115"/>
      <c r="EB103" s="115"/>
      <c r="EC103" s="115"/>
      <c r="ED103" s="115"/>
      <c r="EE103" s="115"/>
      <c r="EF103" s="115"/>
      <c r="EG103" s="115"/>
      <c r="EH103" s="115"/>
      <c r="EI103" s="115"/>
      <c r="EJ103" s="115"/>
      <c r="EK103" s="115"/>
      <c r="EL103" s="115"/>
      <c r="EM103" s="115"/>
      <c r="EN103" s="115"/>
      <c r="EO103" s="115"/>
      <c r="EP103" s="115"/>
      <c r="EQ103" s="115"/>
      <c r="ER103" s="115"/>
      <c r="ES103" s="115"/>
      <c r="ET103" s="115"/>
      <c r="EU103" s="115"/>
      <c r="EV103" s="115"/>
      <c r="EW103" s="115"/>
      <c r="EX103" s="115"/>
      <c r="EY103" s="115"/>
      <c r="EZ103" s="115"/>
      <c r="FA103" s="115"/>
      <c r="FB103" s="115"/>
    </row>
    <row r="104" spans="1:163" s="91" customFormat="1" ht="15" customHeight="1" x14ac:dyDescent="0.25">
      <c r="A104" s="280"/>
      <c r="B104" s="221" t="s">
        <v>109</v>
      </c>
      <c r="C104" s="222"/>
      <c r="D104" s="90" t="s">
        <v>5</v>
      </c>
      <c r="E104" s="89">
        <v>1</v>
      </c>
      <c r="F104" s="90"/>
      <c r="G104" s="76"/>
      <c r="H104" s="77"/>
      <c r="I104" s="116"/>
    </row>
    <row r="105" spans="1:163" s="91" customFormat="1" ht="15" customHeight="1" x14ac:dyDescent="0.25">
      <c r="A105" s="280"/>
      <c r="B105" s="221" t="s">
        <v>110</v>
      </c>
      <c r="C105" s="222"/>
      <c r="D105" s="90" t="s">
        <v>5</v>
      </c>
      <c r="E105" s="89">
        <v>1</v>
      </c>
      <c r="F105" s="90"/>
      <c r="G105" s="76"/>
      <c r="H105" s="77"/>
      <c r="I105" s="116"/>
    </row>
    <row r="106" spans="1:163" s="91" customFormat="1" ht="15" customHeight="1" x14ac:dyDescent="0.25">
      <c r="A106" s="171"/>
      <c r="B106" s="221" t="s">
        <v>111</v>
      </c>
      <c r="C106" s="222"/>
      <c r="D106" s="90" t="s">
        <v>5</v>
      </c>
      <c r="E106" s="89">
        <v>2</v>
      </c>
      <c r="F106" s="90"/>
      <c r="G106" s="76"/>
      <c r="H106" s="77"/>
      <c r="I106" s="102"/>
    </row>
    <row r="107" spans="1:163" s="91" customFormat="1" ht="15" customHeight="1" x14ac:dyDescent="0.25">
      <c r="A107" s="171"/>
      <c r="B107" s="221" t="s">
        <v>112</v>
      </c>
      <c r="C107" s="222"/>
      <c r="D107" s="90" t="s">
        <v>5</v>
      </c>
      <c r="E107" s="89">
        <v>2</v>
      </c>
      <c r="F107" s="90"/>
      <c r="G107" s="76"/>
      <c r="H107" s="77"/>
      <c r="I107" s="102"/>
    </row>
    <row r="108" spans="1:163" s="91" customFormat="1" ht="15" customHeight="1" x14ac:dyDescent="0.25">
      <c r="A108" s="171"/>
      <c r="B108" s="221" t="s">
        <v>113</v>
      </c>
      <c r="C108" s="222"/>
      <c r="D108" s="90" t="s">
        <v>5</v>
      </c>
      <c r="E108" s="89">
        <v>1</v>
      </c>
      <c r="F108" s="90"/>
      <c r="G108" s="76"/>
      <c r="H108" s="77"/>
      <c r="I108" s="102"/>
    </row>
    <row r="109" spans="1:163" s="78" customFormat="1" ht="9.9499999999999993" customHeight="1" x14ac:dyDescent="0.25">
      <c r="A109" s="83"/>
      <c r="B109" s="177"/>
      <c r="C109" s="178"/>
      <c r="D109" s="84"/>
      <c r="E109" s="85"/>
      <c r="F109" s="83"/>
      <c r="G109" s="76"/>
      <c r="H109" s="77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  <c r="BJ109" s="115"/>
      <c r="BK109" s="115"/>
      <c r="BL109" s="115"/>
      <c r="BM109" s="115"/>
      <c r="BN109" s="115"/>
      <c r="BO109" s="115"/>
      <c r="BP109" s="115"/>
      <c r="BQ109" s="115"/>
      <c r="BR109" s="115"/>
      <c r="BS109" s="115"/>
      <c r="BT109" s="115"/>
      <c r="BU109" s="115"/>
      <c r="BV109" s="115"/>
      <c r="BW109" s="115"/>
      <c r="BX109" s="115"/>
      <c r="BY109" s="115"/>
      <c r="BZ109" s="115"/>
      <c r="CA109" s="115"/>
      <c r="CB109" s="115"/>
      <c r="CC109" s="115"/>
      <c r="CD109" s="115"/>
      <c r="CE109" s="115"/>
      <c r="CF109" s="115"/>
      <c r="CG109" s="115"/>
      <c r="CH109" s="115"/>
      <c r="CI109" s="115"/>
      <c r="CJ109" s="115"/>
      <c r="CK109" s="115"/>
      <c r="CL109" s="115"/>
      <c r="CM109" s="115"/>
      <c r="CN109" s="115"/>
      <c r="CO109" s="115"/>
      <c r="CP109" s="115"/>
      <c r="CQ109" s="115"/>
      <c r="CR109" s="115"/>
      <c r="CS109" s="115"/>
      <c r="CT109" s="115"/>
      <c r="CU109" s="115"/>
      <c r="CV109" s="115"/>
      <c r="CW109" s="115"/>
      <c r="CX109" s="115"/>
      <c r="CY109" s="115"/>
      <c r="CZ109" s="115"/>
      <c r="DA109" s="115"/>
      <c r="DB109" s="115"/>
      <c r="DC109" s="115"/>
      <c r="DD109" s="115"/>
      <c r="DE109" s="115"/>
      <c r="DF109" s="115"/>
      <c r="DG109" s="115"/>
      <c r="DH109" s="115"/>
      <c r="DI109" s="115"/>
      <c r="DJ109" s="115"/>
      <c r="DK109" s="115"/>
      <c r="DL109" s="115"/>
      <c r="DM109" s="115"/>
      <c r="DN109" s="115"/>
      <c r="DO109" s="115"/>
      <c r="DP109" s="115"/>
      <c r="DQ109" s="115"/>
      <c r="DR109" s="115"/>
      <c r="DS109" s="115"/>
      <c r="DT109" s="115"/>
      <c r="DU109" s="115"/>
      <c r="DV109" s="115"/>
      <c r="DW109" s="115"/>
      <c r="DX109" s="115"/>
      <c r="DY109" s="115"/>
      <c r="DZ109" s="115"/>
      <c r="EA109" s="115"/>
      <c r="EB109" s="115"/>
      <c r="EC109" s="115"/>
      <c r="ED109" s="115"/>
      <c r="EE109" s="115"/>
      <c r="EF109" s="115"/>
      <c r="EG109" s="115"/>
      <c r="EH109" s="115"/>
      <c r="EI109" s="115"/>
      <c r="EJ109" s="115"/>
      <c r="EK109" s="115"/>
      <c r="EL109" s="115"/>
      <c r="EM109" s="115"/>
      <c r="EN109" s="115"/>
      <c r="EO109" s="115"/>
      <c r="EP109" s="115"/>
      <c r="EQ109" s="115"/>
      <c r="ER109" s="115"/>
      <c r="ES109" s="115"/>
      <c r="ET109" s="115"/>
      <c r="EU109" s="115"/>
      <c r="EV109" s="115"/>
      <c r="EW109" s="115"/>
      <c r="EX109" s="115"/>
      <c r="EY109" s="115"/>
      <c r="EZ109" s="115"/>
      <c r="FA109" s="115"/>
      <c r="FB109" s="115"/>
    </row>
    <row r="110" spans="1:163" s="114" customFormat="1" ht="19.899999999999999" customHeight="1" x14ac:dyDescent="0.25">
      <c r="A110" s="276"/>
      <c r="B110" s="231" t="s">
        <v>205</v>
      </c>
      <c r="C110" s="232"/>
      <c r="D110" s="94"/>
      <c r="E110" s="95"/>
      <c r="F110" s="96"/>
      <c r="G110" s="96"/>
      <c r="H110" s="97">
        <f>SUM(H102:H109)</f>
        <v>0</v>
      </c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3"/>
      <c r="BT110" s="113"/>
      <c r="BU110" s="113"/>
      <c r="BV110" s="113"/>
      <c r="BW110" s="113"/>
      <c r="BX110" s="113"/>
      <c r="BY110" s="113"/>
      <c r="BZ110" s="113"/>
      <c r="CA110" s="113"/>
      <c r="CB110" s="113"/>
      <c r="CC110" s="113"/>
      <c r="CD110" s="113"/>
      <c r="CE110" s="113"/>
      <c r="CF110" s="113"/>
      <c r="CG110" s="113"/>
      <c r="CH110" s="113"/>
      <c r="CI110" s="113"/>
      <c r="CJ110" s="113"/>
      <c r="CK110" s="113"/>
      <c r="CL110" s="113"/>
      <c r="CM110" s="113"/>
      <c r="CN110" s="113"/>
      <c r="CO110" s="113"/>
      <c r="CP110" s="113"/>
      <c r="CQ110" s="113"/>
      <c r="CR110" s="113"/>
      <c r="CS110" s="113"/>
      <c r="CT110" s="113"/>
      <c r="CU110" s="113"/>
      <c r="CV110" s="113"/>
      <c r="CW110" s="113"/>
      <c r="CX110" s="113"/>
      <c r="CY110" s="113"/>
      <c r="CZ110" s="113"/>
      <c r="DA110" s="113"/>
      <c r="DB110" s="113"/>
      <c r="DC110" s="113"/>
      <c r="DD110" s="113"/>
      <c r="DE110" s="113"/>
      <c r="DF110" s="113"/>
      <c r="DG110" s="113"/>
      <c r="DH110" s="113"/>
      <c r="DI110" s="113"/>
      <c r="DJ110" s="113"/>
      <c r="DK110" s="113"/>
      <c r="DL110" s="113"/>
      <c r="DM110" s="113"/>
      <c r="DN110" s="113"/>
      <c r="DO110" s="113"/>
      <c r="DP110" s="113"/>
      <c r="DQ110" s="113"/>
      <c r="DR110" s="113"/>
      <c r="DS110" s="113"/>
      <c r="DT110" s="113"/>
      <c r="DU110" s="113"/>
      <c r="DV110" s="113"/>
      <c r="DW110" s="113"/>
      <c r="DX110" s="113"/>
      <c r="DY110" s="113"/>
      <c r="DZ110" s="113"/>
      <c r="EA110" s="113"/>
      <c r="EB110" s="113"/>
      <c r="EC110" s="113"/>
      <c r="ED110" s="113"/>
      <c r="EE110" s="113"/>
      <c r="EF110" s="113"/>
      <c r="EG110" s="113"/>
      <c r="EH110" s="113"/>
      <c r="EI110" s="113"/>
      <c r="EJ110" s="113"/>
      <c r="EK110" s="113"/>
      <c r="EL110" s="113"/>
      <c r="EM110" s="113"/>
      <c r="EN110" s="113"/>
      <c r="EO110" s="113"/>
      <c r="EP110" s="113"/>
      <c r="EQ110" s="113"/>
      <c r="ER110" s="113"/>
      <c r="ES110" s="113"/>
      <c r="ET110" s="113"/>
      <c r="EU110" s="113"/>
      <c r="EV110" s="113"/>
      <c r="EW110" s="113"/>
      <c r="EX110" s="113"/>
      <c r="EY110" s="113"/>
      <c r="EZ110" s="113"/>
      <c r="FA110" s="113"/>
      <c r="FB110" s="113"/>
      <c r="FC110" s="113"/>
      <c r="FD110" s="113"/>
      <c r="FE110" s="113"/>
      <c r="FF110" s="113"/>
      <c r="FG110" s="113"/>
    </row>
    <row r="111" spans="1:163" s="118" customFormat="1" ht="9.9499999999999993" customHeight="1" x14ac:dyDescent="0.25">
      <c r="A111" s="275"/>
      <c r="B111" s="217"/>
      <c r="C111" s="218"/>
      <c r="D111" s="98"/>
      <c r="E111" s="99"/>
      <c r="F111" s="99"/>
      <c r="G111" s="100"/>
      <c r="H111" s="101"/>
      <c r="I111" s="117"/>
    </row>
    <row r="112" spans="1:163" s="273" customFormat="1" ht="19.899999999999999" customHeight="1" x14ac:dyDescent="0.25">
      <c r="A112" s="274"/>
      <c r="B112" s="243" t="s">
        <v>114</v>
      </c>
      <c r="C112" s="244"/>
      <c r="D112" s="119"/>
      <c r="E112" s="120"/>
      <c r="F112" s="120"/>
      <c r="G112" s="121"/>
      <c r="H112" s="122"/>
    </row>
    <row r="113" spans="1:163" s="108" customFormat="1" ht="9.9499999999999993" customHeight="1" x14ac:dyDescent="0.25">
      <c r="A113" s="272"/>
      <c r="B113" s="245"/>
      <c r="C113" s="246"/>
      <c r="D113" s="123"/>
      <c r="E113" s="124"/>
      <c r="F113" s="124"/>
      <c r="G113" s="125"/>
      <c r="H113" s="126"/>
      <c r="I113" s="116"/>
    </row>
    <row r="114" spans="1:163" s="139" customFormat="1" ht="19.899999999999999" customHeight="1" x14ac:dyDescent="0.25">
      <c r="A114" s="268">
        <v>1</v>
      </c>
      <c r="B114" s="247" t="s">
        <v>57</v>
      </c>
      <c r="C114" s="248"/>
      <c r="D114" s="128" t="s">
        <v>54</v>
      </c>
      <c r="E114" s="127">
        <v>1</v>
      </c>
      <c r="F114" s="127"/>
      <c r="G114" s="129"/>
      <c r="H114" s="129">
        <f>H11</f>
        <v>0</v>
      </c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  <c r="BI114" s="138"/>
      <c r="BJ114" s="138"/>
      <c r="BK114" s="138"/>
      <c r="BL114" s="138"/>
      <c r="BM114" s="138"/>
      <c r="BN114" s="138"/>
      <c r="BO114" s="138"/>
      <c r="BP114" s="138"/>
      <c r="BQ114" s="138"/>
      <c r="BR114" s="138"/>
      <c r="BS114" s="138"/>
      <c r="BT114" s="138"/>
      <c r="BU114" s="138"/>
      <c r="BV114" s="138"/>
      <c r="BW114" s="138"/>
      <c r="BX114" s="138"/>
      <c r="BY114" s="138"/>
      <c r="BZ114" s="138"/>
      <c r="CA114" s="138"/>
      <c r="CB114" s="138"/>
      <c r="CC114" s="138"/>
      <c r="CD114" s="138"/>
      <c r="CE114" s="138"/>
      <c r="CF114" s="138"/>
      <c r="CG114" s="138"/>
      <c r="CH114" s="138"/>
      <c r="CI114" s="138"/>
      <c r="CJ114" s="138"/>
      <c r="CK114" s="138"/>
      <c r="CL114" s="138"/>
      <c r="CM114" s="138"/>
      <c r="CN114" s="138"/>
      <c r="CO114" s="138"/>
      <c r="CP114" s="138"/>
      <c r="CQ114" s="138"/>
      <c r="CR114" s="138"/>
      <c r="CS114" s="138"/>
      <c r="CT114" s="138"/>
      <c r="CU114" s="138"/>
      <c r="CV114" s="138"/>
      <c r="CW114" s="138"/>
      <c r="CX114" s="138"/>
      <c r="CY114" s="138"/>
      <c r="CZ114" s="138"/>
      <c r="DA114" s="138"/>
      <c r="DB114" s="138"/>
      <c r="DC114" s="138"/>
      <c r="DD114" s="138"/>
      <c r="DE114" s="138"/>
      <c r="DF114" s="138"/>
      <c r="DG114" s="138"/>
      <c r="DH114" s="138"/>
      <c r="DI114" s="138"/>
      <c r="DJ114" s="138"/>
      <c r="DK114" s="138"/>
      <c r="DL114" s="138"/>
      <c r="DM114" s="138"/>
      <c r="DN114" s="138"/>
      <c r="DO114" s="138"/>
      <c r="DP114" s="138"/>
      <c r="DQ114" s="138"/>
      <c r="DR114" s="138"/>
      <c r="DS114" s="138"/>
      <c r="DT114" s="138"/>
      <c r="DU114" s="138"/>
      <c r="DV114" s="138"/>
      <c r="DW114" s="138"/>
      <c r="DX114" s="138"/>
      <c r="DY114" s="138"/>
      <c r="DZ114" s="138"/>
      <c r="EA114" s="138"/>
      <c r="EB114" s="138"/>
      <c r="EC114" s="138"/>
      <c r="ED114" s="138"/>
      <c r="EE114" s="138"/>
      <c r="EF114" s="138"/>
      <c r="EG114" s="138"/>
      <c r="EH114" s="138"/>
      <c r="EI114" s="138"/>
      <c r="EJ114" s="138"/>
      <c r="EK114" s="138"/>
      <c r="EL114" s="138"/>
      <c r="EM114" s="138"/>
      <c r="EN114" s="138"/>
      <c r="EO114" s="138"/>
      <c r="EP114" s="138"/>
      <c r="EQ114" s="138"/>
      <c r="ER114" s="138"/>
      <c r="ES114" s="138"/>
      <c r="ET114" s="138"/>
      <c r="EU114" s="138"/>
      <c r="EV114" s="138"/>
      <c r="EW114" s="138"/>
      <c r="EX114" s="138"/>
      <c r="EY114" s="138"/>
      <c r="EZ114" s="138"/>
      <c r="FA114" s="138"/>
      <c r="FB114" s="138"/>
      <c r="FC114" s="138"/>
      <c r="FD114" s="138"/>
      <c r="FE114" s="138"/>
      <c r="FF114" s="138"/>
      <c r="FG114" s="138"/>
    </row>
    <row r="115" spans="1:163" s="269" customFormat="1" ht="9.9499999999999993" customHeight="1" x14ac:dyDescent="0.25">
      <c r="A115" s="271"/>
      <c r="B115" s="254"/>
      <c r="C115" s="255"/>
      <c r="D115" s="130"/>
      <c r="E115" s="131"/>
      <c r="F115" s="131"/>
      <c r="G115" s="132"/>
      <c r="H115" s="133"/>
      <c r="I115" s="270"/>
    </row>
    <row r="116" spans="1:163" s="139" customFormat="1" ht="19.899999999999999" customHeight="1" x14ac:dyDescent="0.25">
      <c r="A116" s="268">
        <v>2</v>
      </c>
      <c r="B116" s="247" t="s">
        <v>63</v>
      </c>
      <c r="C116" s="248"/>
      <c r="D116" s="128" t="s">
        <v>54</v>
      </c>
      <c r="E116" s="127">
        <v>1</v>
      </c>
      <c r="F116" s="127"/>
      <c r="G116" s="129"/>
      <c r="H116" s="129">
        <f>H77</f>
        <v>0</v>
      </c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  <c r="BI116" s="138"/>
      <c r="BJ116" s="138"/>
      <c r="BK116" s="138"/>
      <c r="BL116" s="138"/>
      <c r="BM116" s="138"/>
      <c r="BN116" s="138"/>
      <c r="BO116" s="138"/>
      <c r="BP116" s="138"/>
      <c r="BQ116" s="138"/>
      <c r="BR116" s="138"/>
      <c r="BS116" s="138"/>
      <c r="BT116" s="138"/>
      <c r="BU116" s="138"/>
      <c r="BV116" s="138"/>
      <c r="BW116" s="138"/>
      <c r="BX116" s="138"/>
      <c r="BY116" s="138"/>
      <c r="BZ116" s="138"/>
      <c r="CA116" s="138"/>
      <c r="CB116" s="138"/>
      <c r="CC116" s="138"/>
      <c r="CD116" s="138"/>
      <c r="CE116" s="138"/>
      <c r="CF116" s="138"/>
      <c r="CG116" s="138"/>
      <c r="CH116" s="138"/>
      <c r="CI116" s="138"/>
      <c r="CJ116" s="138"/>
      <c r="CK116" s="138"/>
      <c r="CL116" s="138"/>
      <c r="CM116" s="138"/>
      <c r="CN116" s="138"/>
      <c r="CO116" s="138"/>
      <c r="CP116" s="138"/>
      <c r="CQ116" s="138"/>
      <c r="CR116" s="138"/>
      <c r="CS116" s="138"/>
      <c r="CT116" s="138"/>
      <c r="CU116" s="138"/>
      <c r="CV116" s="138"/>
      <c r="CW116" s="138"/>
      <c r="CX116" s="138"/>
      <c r="CY116" s="138"/>
      <c r="CZ116" s="138"/>
      <c r="DA116" s="138"/>
      <c r="DB116" s="138"/>
      <c r="DC116" s="138"/>
      <c r="DD116" s="138"/>
      <c r="DE116" s="138"/>
      <c r="DF116" s="138"/>
      <c r="DG116" s="138"/>
      <c r="DH116" s="138"/>
      <c r="DI116" s="138"/>
      <c r="DJ116" s="138"/>
      <c r="DK116" s="138"/>
      <c r="DL116" s="138"/>
      <c r="DM116" s="138"/>
      <c r="DN116" s="138"/>
      <c r="DO116" s="138"/>
      <c r="DP116" s="138"/>
      <c r="DQ116" s="138"/>
      <c r="DR116" s="138"/>
      <c r="DS116" s="138"/>
      <c r="DT116" s="138"/>
      <c r="DU116" s="138"/>
      <c r="DV116" s="138"/>
      <c r="DW116" s="138"/>
      <c r="DX116" s="138"/>
      <c r="DY116" s="138"/>
      <c r="DZ116" s="138"/>
      <c r="EA116" s="138"/>
      <c r="EB116" s="138"/>
      <c r="EC116" s="138"/>
      <c r="ED116" s="138"/>
      <c r="EE116" s="138"/>
      <c r="EF116" s="138"/>
      <c r="EG116" s="138"/>
      <c r="EH116" s="138"/>
      <c r="EI116" s="138"/>
      <c r="EJ116" s="138"/>
      <c r="EK116" s="138"/>
      <c r="EL116" s="138"/>
      <c r="EM116" s="138"/>
      <c r="EN116" s="138"/>
      <c r="EO116" s="138"/>
      <c r="EP116" s="138"/>
      <c r="EQ116" s="138"/>
      <c r="ER116" s="138"/>
      <c r="ES116" s="138"/>
      <c r="ET116" s="138"/>
      <c r="EU116" s="138"/>
      <c r="EV116" s="138"/>
      <c r="EW116" s="138"/>
      <c r="EX116" s="138"/>
      <c r="EY116" s="138"/>
      <c r="EZ116" s="138"/>
      <c r="FA116" s="138"/>
      <c r="FB116" s="138"/>
      <c r="FC116" s="138"/>
      <c r="FD116" s="138"/>
      <c r="FE116" s="138"/>
      <c r="FF116" s="138"/>
      <c r="FG116" s="138"/>
    </row>
    <row r="117" spans="1:163" s="269" customFormat="1" ht="9.9499999999999993" customHeight="1" x14ac:dyDescent="0.25">
      <c r="A117" s="271"/>
      <c r="B117" s="254"/>
      <c r="C117" s="255"/>
      <c r="D117" s="130"/>
      <c r="E117" s="131"/>
      <c r="F117" s="131"/>
      <c r="G117" s="132"/>
      <c r="H117" s="133"/>
      <c r="I117" s="270"/>
    </row>
    <row r="118" spans="1:163" s="139" customFormat="1" ht="19.899999999999999" customHeight="1" x14ac:dyDescent="0.25">
      <c r="A118" s="268">
        <v>3</v>
      </c>
      <c r="B118" s="247" t="s">
        <v>100</v>
      </c>
      <c r="C118" s="248"/>
      <c r="D118" s="128" t="s">
        <v>54</v>
      </c>
      <c r="E118" s="127">
        <v>1</v>
      </c>
      <c r="F118" s="127"/>
      <c r="G118" s="129"/>
      <c r="H118" s="129">
        <f>H100</f>
        <v>0</v>
      </c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  <c r="BI118" s="138"/>
      <c r="BJ118" s="138"/>
      <c r="BK118" s="138"/>
      <c r="BL118" s="138"/>
      <c r="BM118" s="138"/>
      <c r="BN118" s="138"/>
      <c r="BO118" s="138"/>
      <c r="BP118" s="138"/>
      <c r="BQ118" s="138"/>
      <c r="BR118" s="138"/>
      <c r="BS118" s="138"/>
      <c r="BT118" s="138"/>
      <c r="BU118" s="138"/>
      <c r="BV118" s="138"/>
      <c r="BW118" s="138"/>
      <c r="BX118" s="138"/>
      <c r="BY118" s="138"/>
      <c r="BZ118" s="138"/>
      <c r="CA118" s="138"/>
      <c r="CB118" s="138"/>
      <c r="CC118" s="138"/>
      <c r="CD118" s="138"/>
      <c r="CE118" s="138"/>
      <c r="CF118" s="138"/>
      <c r="CG118" s="138"/>
      <c r="CH118" s="138"/>
      <c r="CI118" s="138"/>
      <c r="CJ118" s="138"/>
      <c r="CK118" s="138"/>
      <c r="CL118" s="138"/>
      <c r="CM118" s="138"/>
      <c r="CN118" s="138"/>
      <c r="CO118" s="138"/>
      <c r="CP118" s="138"/>
      <c r="CQ118" s="138"/>
      <c r="CR118" s="138"/>
      <c r="CS118" s="138"/>
      <c r="CT118" s="138"/>
      <c r="CU118" s="138"/>
      <c r="CV118" s="138"/>
      <c r="CW118" s="138"/>
      <c r="CX118" s="138"/>
      <c r="CY118" s="138"/>
      <c r="CZ118" s="138"/>
      <c r="DA118" s="138"/>
      <c r="DB118" s="138"/>
      <c r="DC118" s="138"/>
      <c r="DD118" s="138"/>
      <c r="DE118" s="138"/>
      <c r="DF118" s="138"/>
      <c r="DG118" s="138"/>
      <c r="DH118" s="138"/>
      <c r="DI118" s="138"/>
      <c r="DJ118" s="138"/>
      <c r="DK118" s="138"/>
      <c r="DL118" s="138"/>
      <c r="DM118" s="138"/>
      <c r="DN118" s="138"/>
      <c r="DO118" s="138"/>
      <c r="DP118" s="138"/>
      <c r="DQ118" s="138"/>
      <c r="DR118" s="138"/>
      <c r="DS118" s="138"/>
      <c r="DT118" s="138"/>
      <c r="DU118" s="138"/>
      <c r="DV118" s="138"/>
      <c r="DW118" s="138"/>
      <c r="DX118" s="138"/>
      <c r="DY118" s="138"/>
      <c r="DZ118" s="138"/>
      <c r="EA118" s="138"/>
      <c r="EB118" s="138"/>
      <c r="EC118" s="138"/>
      <c r="ED118" s="138"/>
      <c r="EE118" s="138"/>
      <c r="EF118" s="138"/>
      <c r="EG118" s="138"/>
      <c r="EH118" s="138"/>
      <c r="EI118" s="138"/>
      <c r="EJ118" s="138"/>
      <c r="EK118" s="138"/>
      <c r="EL118" s="138"/>
      <c r="EM118" s="138"/>
      <c r="EN118" s="138"/>
      <c r="EO118" s="138"/>
      <c r="EP118" s="138"/>
      <c r="EQ118" s="138"/>
      <c r="ER118" s="138"/>
      <c r="ES118" s="138"/>
      <c r="ET118" s="138"/>
      <c r="EU118" s="138"/>
      <c r="EV118" s="138"/>
      <c r="EW118" s="138"/>
      <c r="EX118" s="138"/>
      <c r="EY118" s="138"/>
      <c r="EZ118" s="138"/>
      <c r="FA118" s="138"/>
      <c r="FB118" s="138"/>
      <c r="FC118" s="138"/>
      <c r="FD118" s="138"/>
      <c r="FE118" s="138"/>
      <c r="FF118" s="138"/>
      <c r="FG118" s="138"/>
    </row>
    <row r="119" spans="1:163" s="141" customFormat="1" ht="9.9499999999999993" customHeight="1" x14ac:dyDescent="0.25">
      <c r="A119" s="267"/>
      <c r="B119" s="249"/>
      <c r="C119" s="304"/>
      <c r="D119" s="134"/>
      <c r="E119" s="135"/>
      <c r="F119" s="135"/>
      <c r="G119" s="136"/>
      <c r="H119" s="137"/>
      <c r="I119" s="140"/>
    </row>
    <row r="120" spans="1:163" s="139" customFormat="1" ht="19.899999999999999" customHeight="1" x14ac:dyDescent="0.25">
      <c r="A120" s="268">
        <v>4</v>
      </c>
      <c r="B120" s="247" t="s">
        <v>108</v>
      </c>
      <c r="C120" s="248"/>
      <c r="D120" s="128" t="s">
        <v>54</v>
      </c>
      <c r="E120" s="127">
        <v>1</v>
      </c>
      <c r="F120" s="127"/>
      <c r="G120" s="129"/>
      <c r="H120" s="129">
        <f>H110</f>
        <v>0</v>
      </c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  <c r="BI120" s="138"/>
      <c r="BJ120" s="138"/>
      <c r="BK120" s="138"/>
      <c r="BL120" s="138"/>
      <c r="BM120" s="138"/>
      <c r="BN120" s="138"/>
      <c r="BO120" s="138"/>
      <c r="BP120" s="138"/>
      <c r="BQ120" s="138"/>
      <c r="BR120" s="138"/>
      <c r="BS120" s="138"/>
      <c r="BT120" s="138"/>
      <c r="BU120" s="138"/>
      <c r="BV120" s="138"/>
      <c r="BW120" s="138"/>
      <c r="BX120" s="138"/>
      <c r="BY120" s="138"/>
      <c r="BZ120" s="138"/>
      <c r="CA120" s="138"/>
      <c r="CB120" s="138"/>
      <c r="CC120" s="138"/>
      <c r="CD120" s="138"/>
      <c r="CE120" s="138"/>
      <c r="CF120" s="138"/>
      <c r="CG120" s="138"/>
      <c r="CH120" s="138"/>
      <c r="CI120" s="138"/>
      <c r="CJ120" s="138"/>
      <c r="CK120" s="138"/>
      <c r="CL120" s="138"/>
      <c r="CM120" s="138"/>
      <c r="CN120" s="138"/>
      <c r="CO120" s="138"/>
      <c r="CP120" s="138"/>
      <c r="CQ120" s="138"/>
      <c r="CR120" s="138"/>
      <c r="CS120" s="138"/>
      <c r="CT120" s="138"/>
      <c r="CU120" s="138"/>
      <c r="CV120" s="138"/>
      <c r="CW120" s="138"/>
      <c r="CX120" s="138"/>
      <c r="CY120" s="138"/>
      <c r="CZ120" s="138"/>
      <c r="DA120" s="138"/>
      <c r="DB120" s="138"/>
      <c r="DC120" s="138"/>
      <c r="DD120" s="138"/>
      <c r="DE120" s="138"/>
      <c r="DF120" s="138"/>
      <c r="DG120" s="138"/>
      <c r="DH120" s="138"/>
      <c r="DI120" s="138"/>
      <c r="DJ120" s="138"/>
      <c r="DK120" s="138"/>
      <c r="DL120" s="138"/>
      <c r="DM120" s="138"/>
      <c r="DN120" s="138"/>
      <c r="DO120" s="138"/>
      <c r="DP120" s="138"/>
      <c r="DQ120" s="138"/>
      <c r="DR120" s="138"/>
      <c r="DS120" s="138"/>
      <c r="DT120" s="138"/>
      <c r="DU120" s="138"/>
      <c r="DV120" s="138"/>
      <c r="DW120" s="138"/>
      <c r="DX120" s="138"/>
      <c r="DY120" s="138"/>
      <c r="DZ120" s="138"/>
      <c r="EA120" s="138"/>
      <c r="EB120" s="138"/>
      <c r="EC120" s="138"/>
      <c r="ED120" s="138"/>
      <c r="EE120" s="138"/>
      <c r="EF120" s="138"/>
      <c r="EG120" s="138"/>
      <c r="EH120" s="138"/>
      <c r="EI120" s="138"/>
      <c r="EJ120" s="138"/>
      <c r="EK120" s="138"/>
      <c r="EL120" s="138"/>
      <c r="EM120" s="138"/>
      <c r="EN120" s="138"/>
      <c r="EO120" s="138"/>
      <c r="EP120" s="138"/>
      <c r="EQ120" s="138"/>
      <c r="ER120" s="138"/>
      <c r="ES120" s="138"/>
      <c r="ET120" s="138"/>
      <c r="EU120" s="138"/>
      <c r="EV120" s="138"/>
      <c r="EW120" s="138"/>
      <c r="EX120" s="138"/>
      <c r="EY120" s="138"/>
      <c r="EZ120" s="138"/>
      <c r="FA120" s="138"/>
      <c r="FB120" s="138"/>
      <c r="FC120" s="138"/>
      <c r="FD120" s="138"/>
      <c r="FE120" s="138"/>
      <c r="FF120" s="138"/>
      <c r="FG120" s="138"/>
    </row>
    <row r="121" spans="1:163" s="141" customFormat="1" ht="9.9499999999999993" customHeight="1" x14ac:dyDescent="0.25">
      <c r="A121" s="267"/>
      <c r="B121" s="256"/>
      <c r="C121" s="257"/>
      <c r="D121" s="134"/>
      <c r="E121" s="135"/>
      <c r="F121" s="135"/>
      <c r="G121" s="136"/>
      <c r="H121" s="137"/>
      <c r="I121" s="140"/>
    </row>
    <row r="122" spans="1:163" s="262" customFormat="1" ht="39.950000000000003" customHeight="1" thickBot="1" x14ac:dyDescent="0.3">
      <c r="A122" s="264"/>
      <c r="B122" s="250" t="s">
        <v>204</v>
      </c>
      <c r="C122" s="251"/>
      <c r="D122" s="142"/>
      <c r="E122" s="143"/>
      <c r="F122" s="143"/>
      <c r="G122" s="144"/>
      <c r="H122" s="145">
        <f>SUM(H113:H120)</f>
        <v>0</v>
      </c>
      <c r="I122" s="266"/>
    </row>
    <row r="123" spans="1:163" s="262" customFormat="1" ht="30" customHeight="1" x14ac:dyDescent="0.25">
      <c r="A123" s="265"/>
      <c r="B123" s="252" t="s">
        <v>7</v>
      </c>
      <c r="C123" s="253"/>
      <c r="D123" s="146"/>
      <c r="E123" s="147"/>
      <c r="F123" s="147"/>
      <c r="G123" s="148"/>
      <c r="H123" s="149">
        <f>H124-H122</f>
        <v>0</v>
      </c>
      <c r="I123" s="263"/>
    </row>
    <row r="124" spans="1:163" s="262" customFormat="1" ht="39.950000000000003" customHeight="1" thickBot="1" x14ac:dyDescent="0.3">
      <c r="A124" s="264"/>
      <c r="B124" s="250" t="s">
        <v>203</v>
      </c>
      <c r="C124" s="251"/>
      <c r="D124" s="150"/>
      <c r="E124" s="151"/>
      <c r="F124" s="151"/>
      <c r="G124" s="152"/>
      <c r="H124" s="145">
        <f>H122*1.085</f>
        <v>0</v>
      </c>
      <c r="I124" s="263"/>
    </row>
  </sheetData>
  <mergeCells count="104">
    <mergeCell ref="B100:C100"/>
    <mergeCell ref="B120:C120"/>
    <mergeCell ref="B114:C114"/>
    <mergeCell ref="B116:C116"/>
    <mergeCell ref="B73:C73"/>
    <mergeCell ref="B81:C81"/>
    <mergeCell ref="B88:C88"/>
    <mergeCell ref="B98:C98"/>
    <mergeCell ref="B90:C90"/>
    <mergeCell ref="B91:C91"/>
    <mergeCell ref="B92:C92"/>
    <mergeCell ref="B49:C49"/>
    <mergeCell ref="B62:C62"/>
    <mergeCell ref="B61:C61"/>
    <mergeCell ref="B111:C111"/>
    <mergeCell ref="B106:C106"/>
    <mergeCell ref="B107:C107"/>
    <mergeCell ref="B108:C108"/>
    <mergeCell ref="B93:C93"/>
    <mergeCell ref="B95:C95"/>
    <mergeCell ref="B96:C96"/>
    <mergeCell ref="B34:C34"/>
    <mergeCell ref="B35:C35"/>
    <mergeCell ref="B43:C43"/>
    <mergeCell ref="B41:C41"/>
    <mergeCell ref="B46:C46"/>
    <mergeCell ref="B47:C47"/>
    <mergeCell ref="B68:C68"/>
    <mergeCell ref="B69:C69"/>
    <mergeCell ref="B37:C37"/>
    <mergeCell ref="B21:C21"/>
    <mergeCell ref="B36:C36"/>
    <mergeCell ref="B39:C39"/>
    <mergeCell ref="B40:C40"/>
    <mergeCell ref="B48:C48"/>
    <mergeCell ref="B25:C25"/>
    <mergeCell ref="B26:C26"/>
    <mergeCell ref="B102:C102"/>
    <mergeCell ref="B104:C104"/>
    <mergeCell ref="B105:C105"/>
    <mergeCell ref="B121:C121"/>
    <mergeCell ref="B110:C110"/>
    <mergeCell ref="B54:C54"/>
    <mergeCell ref="B56:C56"/>
    <mergeCell ref="B55:C55"/>
    <mergeCell ref="B72:C72"/>
    <mergeCell ref="B71:C71"/>
    <mergeCell ref="B83:C83"/>
    <mergeCell ref="B84:C84"/>
    <mergeCell ref="B76:C76"/>
    <mergeCell ref="B70:C70"/>
    <mergeCell ref="B77:C77"/>
    <mergeCell ref="B99:C99"/>
    <mergeCell ref="B78:C78"/>
    <mergeCell ref="B124:C124"/>
    <mergeCell ref="B122:C122"/>
    <mergeCell ref="B115:C115"/>
    <mergeCell ref="B117:C117"/>
    <mergeCell ref="B118:C118"/>
    <mergeCell ref="B51:C51"/>
    <mergeCell ref="B64:C64"/>
    <mergeCell ref="B66:C66"/>
    <mergeCell ref="B86:C86"/>
    <mergeCell ref="B79:C79"/>
    <mergeCell ref="B12:C12"/>
    <mergeCell ref="D2:D3"/>
    <mergeCell ref="B2:C3"/>
    <mergeCell ref="E2:E3"/>
    <mergeCell ref="F2:F3"/>
    <mergeCell ref="G2:H2"/>
    <mergeCell ref="B5:C5"/>
    <mergeCell ref="B7:C7"/>
    <mergeCell ref="B8:C8"/>
    <mergeCell ref="B9:C9"/>
    <mergeCell ref="A1:G1"/>
    <mergeCell ref="B17:C17"/>
    <mergeCell ref="B18:C18"/>
    <mergeCell ref="B15:C15"/>
    <mergeCell ref="B57:C57"/>
    <mergeCell ref="B59:C59"/>
    <mergeCell ref="B29:C29"/>
    <mergeCell ref="B30:C30"/>
    <mergeCell ref="B28:C28"/>
    <mergeCell ref="B31:C31"/>
    <mergeCell ref="B44:C44"/>
    <mergeCell ref="B45:C45"/>
    <mergeCell ref="B53:C53"/>
    <mergeCell ref="B65:C65"/>
    <mergeCell ref="B58:C58"/>
    <mergeCell ref="B10:C10"/>
    <mergeCell ref="B11:C11"/>
    <mergeCell ref="B60:C60"/>
    <mergeCell ref="B32:C32"/>
    <mergeCell ref="B50:C50"/>
    <mergeCell ref="B123:C123"/>
    <mergeCell ref="B112:C112"/>
    <mergeCell ref="B75:C75"/>
    <mergeCell ref="B13:C13"/>
    <mergeCell ref="B14:C14"/>
    <mergeCell ref="B23:C23"/>
    <mergeCell ref="B119:C119"/>
    <mergeCell ref="B113:C113"/>
    <mergeCell ref="B87:C87"/>
    <mergeCell ref="B101:C101"/>
  </mergeCells>
  <printOptions horizontalCentered="1"/>
  <pageMargins left="0.39370078740157483" right="0.39370078740157483" top="0.78740157480314965" bottom="0.78740157480314965" header="0.51181102362204722" footer="0.39370078740157483"/>
  <pageSetup paperSize="9" scale="95" fitToHeight="10" orientation="portrait" r:id="rId1"/>
  <headerFooter differentFirst="1" alignWithMargins="0">
    <oddFooter>&amp;R&amp;8PAGE &amp;P/&amp;N&amp;L&amp;8&amp;F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21</vt:i4>
      </vt:variant>
    </vt:vector>
  </HeadingPairs>
  <TitlesOfParts>
    <vt:vector size="28" baseType="lpstr">
      <vt:lpstr>RECAP</vt:lpstr>
      <vt:lpstr>LOT 1.1 GO</vt:lpstr>
      <vt:lpstr>LOT 1.2 VRD</vt:lpstr>
      <vt:lpstr>LOT 1.3 CC - Brise vue </vt:lpstr>
      <vt:lpstr>LOT 1.4 Etanchéité</vt:lpstr>
      <vt:lpstr>Lot 1.5 CES</vt:lpstr>
      <vt:lpstr>PB</vt:lpstr>
      <vt:lpstr>PB!Impression_des_titres</vt:lpstr>
      <vt:lpstr>'LOT 1.1 GO'!Print_Area_0</vt:lpstr>
      <vt:lpstr>'LOT 1.2 VRD'!Print_Area_0</vt:lpstr>
      <vt:lpstr>'LOT 1.3 CC - Brise vue '!Print_Area_0</vt:lpstr>
      <vt:lpstr>'LOT 1.4 Etanchéité'!Print_Area_0</vt:lpstr>
      <vt:lpstr>'LOT 1.1 GO'!Print_Area_0_0</vt:lpstr>
      <vt:lpstr>'LOT 1.2 VRD'!Print_Area_0_0</vt:lpstr>
      <vt:lpstr>'LOT 1.3 CC - Brise vue '!Print_Area_0_0</vt:lpstr>
      <vt:lpstr>'LOT 1.4 Etanchéité'!Print_Area_0_0</vt:lpstr>
      <vt:lpstr>'LOT 1.1 GO'!Print_Area_0_0_0</vt:lpstr>
      <vt:lpstr>'LOT 1.2 VRD'!Print_Area_0_0_0</vt:lpstr>
      <vt:lpstr>'LOT 1.3 CC - Brise vue '!Print_Area_0_0_0</vt:lpstr>
      <vt:lpstr>'LOT 1.4 Etanchéité'!Print_Area_0_0_0</vt:lpstr>
      <vt:lpstr>'LOT 1.1 GO'!Print_Area_0_0_0_0</vt:lpstr>
      <vt:lpstr>'LOT 1.1 GO'!Zone_d_impression</vt:lpstr>
      <vt:lpstr>'LOT 1.2 VRD'!Zone_d_impression</vt:lpstr>
      <vt:lpstr>'LOT 1.3 CC - Brise vue '!Zone_d_impression</vt:lpstr>
      <vt:lpstr>'LOT 1.4 Etanchéité'!Zone_d_impression</vt:lpstr>
      <vt:lpstr>'Lot 1.5 CES'!Zone_d_impression</vt:lpstr>
      <vt:lpstr>PB!Zone_d_impression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ADAM</dc:creator>
  <cp:lastModifiedBy>Nicolas ADAM</cp:lastModifiedBy>
  <cp:lastPrinted>2022-11-15T12:18:59Z</cp:lastPrinted>
  <dcterms:created xsi:type="dcterms:W3CDTF">2019-02-04T09:59:34Z</dcterms:created>
  <dcterms:modified xsi:type="dcterms:W3CDTF">2022-11-15T12:24:34Z</dcterms:modified>
</cp:coreProperties>
</file>